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file-sv.w2.city.chofu.tokyo.jp\0102_企画経営課\内部\01　計画調整係\050計画（基本計画・推進委・主要事務事業）\市民意識調査\R7\19　オープンデータ\"/>
    </mc:Choice>
  </mc:AlternateContent>
  <xr:revisionPtr revIDLastSave="0" documentId="13_ncr:1_{BF864D18-F2C0-4822-BFF6-B30A4864A1BD}" xr6:coauthVersionLast="47" xr6:coauthVersionMax="47" xr10:uidLastSave="{00000000-0000-0000-0000-000000000000}"/>
  <bookViews>
    <workbookView xWindow="-120" yWindow="-120" windowWidth="29040" windowHeight="15720" tabRatio="925" xr2:uid="{49938D2D-DA6C-4945-927A-D7D06B7AB331}"/>
  </bookViews>
  <sheets>
    <sheet name="問68" sheetId="11" r:id="rId1"/>
    <sheet name="問68年齢層表" sheetId="22" r:id="rId2"/>
    <sheet name="問68同居人表" sheetId="23" r:id="rId3"/>
    <sheet name="問69" sheetId="14" r:id="rId4"/>
    <sheet name="問69年齢層" sheetId="15" r:id="rId5"/>
    <sheet name="問70" sheetId="1" r:id="rId6"/>
    <sheet name="問70年齢層表" sheetId="2" r:id="rId7"/>
  </sheets>
  <definedNames>
    <definedName name="_xlnm._FilterDatabase" localSheetId="2" hidden="1">問68同居人表!$A$4:$N$28</definedName>
    <definedName name="_xlnm._FilterDatabase" localSheetId="1" hidden="1">問68年齢層表!$A$4:$O$28</definedName>
    <definedName name="_xlnm._FilterDatabase" localSheetId="6" hidden="1">問70年齢層表!$A$4:$O$20</definedName>
    <definedName name="_xlnm.Print_Area" localSheetId="0">問68!$B$2:$O$25</definedName>
    <definedName name="_xlnm.Print_Area" localSheetId="3">問69!$B$2:$K$23</definedName>
    <definedName name="_xlnm.Print_Area" localSheetId="4">問69年齢層!$B$2:$O$31</definedName>
    <definedName name="_xlnm.Print_Area" localSheetId="5">問70!$B$2:$O$20</definedName>
    <definedName name="_xlnm.Print_Area" localSheetId="6">問70年齢層表!$C$1:$M$22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2" l="1"/>
  <c r="O20" i="2" s="1"/>
  <c r="M19" i="2"/>
  <c r="M20" i="2" s="1"/>
  <c r="L19" i="2"/>
  <c r="L20" i="2" s="1"/>
  <c r="K19" i="2"/>
  <c r="K20" i="2" s="1"/>
  <c r="J19" i="2"/>
  <c r="I19" i="2"/>
  <c r="H19" i="2"/>
  <c r="H20" i="2" s="1"/>
  <c r="G19" i="2"/>
  <c r="G20" i="2" s="1"/>
  <c r="F19" i="2"/>
  <c r="E19" i="2"/>
  <c r="D19" i="2"/>
  <c r="D20" i="2" s="1"/>
  <c r="O17" i="2"/>
  <c r="O18" i="2" s="1"/>
  <c r="M17" i="2"/>
  <c r="M18" i="2" s="1"/>
  <c r="L17" i="2"/>
  <c r="L18" i="2" s="1"/>
  <c r="K17" i="2"/>
  <c r="K18" i="2" s="1"/>
  <c r="J17" i="2"/>
  <c r="J18" i="2" s="1"/>
  <c r="I17" i="2"/>
  <c r="H17" i="2"/>
  <c r="H18" i="2" s="1"/>
  <c r="G17" i="2"/>
  <c r="G18" i="2" s="1"/>
  <c r="F17" i="2"/>
  <c r="F18" i="2" s="1"/>
  <c r="E17" i="2"/>
  <c r="D17" i="2"/>
  <c r="C17" i="2"/>
  <c r="F16" i="2"/>
  <c r="O15" i="2"/>
  <c r="O16" i="2" s="1"/>
  <c r="M15" i="2"/>
  <c r="M16" i="2" s="1"/>
  <c r="L15" i="2"/>
  <c r="L16" i="2" s="1"/>
  <c r="K15" i="2"/>
  <c r="K16" i="2" s="1"/>
  <c r="J15" i="2"/>
  <c r="I15" i="2"/>
  <c r="H15" i="2"/>
  <c r="G15" i="2"/>
  <c r="F15" i="2"/>
  <c r="E15" i="2"/>
  <c r="E16" i="2" s="1"/>
  <c r="D15" i="2"/>
  <c r="C15" i="2"/>
  <c r="H14" i="2"/>
  <c r="O13" i="2"/>
  <c r="O14" i="2" s="1"/>
  <c r="M13" i="2"/>
  <c r="M14" i="2" s="1"/>
  <c r="L13" i="2"/>
  <c r="K13" i="2"/>
  <c r="K14" i="2" s="1"/>
  <c r="J13" i="2"/>
  <c r="J14" i="2" s="1"/>
  <c r="I13" i="2"/>
  <c r="I14" i="2" s="1"/>
  <c r="H13" i="2"/>
  <c r="G13" i="2"/>
  <c r="F13" i="2"/>
  <c r="E13" i="2"/>
  <c r="D13" i="2"/>
  <c r="C13" i="2"/>
  <c r="O12" i="2"/>
  <c r="M12" i="2"/>
  <c r="L12" i="2"/>
  <c r="K12" i="2"/>
  <c r="J12" i="2"/>
  <c r="I12" i="2"/>
  <c r="O11" i="2"/>
  <c r="M11" i="2"/>
  <c r="L11" i="2"/>
  <c r="K11" i="2"/>
  <c r="J11" i="2"/>
  <c r="I11" i="2"/>
  <c r="H11" i="2"/>
  <c r="H12" i="2" s="1"/>
  <c r="G11" i="2"/>
  <c r="G12" i="2" s="1"/>
  <c r="F11" i="2"/>
  <c r="F12" i="2" s="1"/>
  <c r="E11" i="2"/>
  <c r="E12" i="2" s="1"/>
  <c r="D11" i="2"/>
  <c r="C11" i="2"/>
  <c r="M10" i="2"/>
  <c r="L10" i="2"/>
  <c r="K10" i="2"/>
  <c r="H10" i="2"/>
  <c r="O9" i="2"/>
  <c r="O10" i="2" s="1"/>
  <c r="M9" i="2"/>
  <c r="L9" i="2"/>
  <c r="K9" i="2"/>
  <c r="J9" i="2"/>
  <c r="I9" i="2"/>
  <c r="H9" i="2"/>
  <c r="G9" i="2"/>
  <c r="F9" i="2"/>
  <c r="E9" i="2"/>
  <c r="D9" i="2"/>
  <c r="D70" i="2" s="1"/>
  <c r="C9" i="2"/>
  <c r="O7" i="2"/>
  <c r="M7" i="2"/>
  <c r="L7" i="2"/>
  <c r="K7" i="2"/>
  <c r="J7" i="2"/>
  <c r="I7" i="2"/>
  <c r="H7" i="2"/>
  <c r="G7" i="2"/>
  <c r="F7" i="2"/>
  <c r="E7" i="2"/>
  <c r="E8" i="2" s="1"/>
  <c r="D7" i="2"/>
  <c r="C7" i="2"/>
  <c r="O5" i="2"/>
  <c r="M5" i="2"/>
  <c r="L5" i="2"/>
  <c r="K5" i="2"/>
  <c r="J5" i="2"/>
  <c r="J10" i="2" s="1"/>
  <c r="I5" i="2"/>
  <c r="I10" i="2" s="1"/>
  <c r="H5" i="2"/>
  <c r="H16" i="2" s="1"/>
  <c r="G5" i="2"/>
  <c r="G16" i="2" s="1"/>
  <c r="F5" i="2"/>
  <c r="E5" i="2"/>
  <c r="E14" i="2" s="1"/>
  <c r="D5" i="2"/>
  <c r="U73" i="2"/>
  <c r="T73" i="2"/>
  <c r="S73" i="2"/>
  <c r="R73" i="2"/>
  <c r="Q73" i="2"/>
  <c r="P73" i="2"/>
  <c r="U72" i="2"/>
  <c r="T72" i="2"/>
  <c r="S72" i="2"/>
  <c r="R72" i="2"/>
  <c r="Q72" i="2"/>
  <c r="P72" i="2"/>
  <c r="U71" i="2"/>
  <c r="T71" i="2"/>
  <c r="S71" i="2"/>
  <c r="R71" i="2"/>
  <c r="Q71" i="2"/>
  <c r="P71" i="2"/>
  <c r="U70" i="2"/>
  <c r="T70" i="2"/>
  <c r="S70" i="2"/>
  <c r="R70" i="2"/>
  <c r="Q70" i="2"/>
  <c r="P70" i="2"/>
  <c r="N27" i="23"/>
  <c r="L27" i="23"/>
  <c r="K27" i="23"/>
  <c r="K28" i="23" s="1"/>
  <c r="J27" i="23"/>
  <c r="I27" i="23"/>
  <c r="I28" i="23" s="1"/>
  <c r="H27" i="23"/>
  <c r="H28" i="23" s="1"/>
  <c r="G27" i="23"/>
  <c r="G28" i="23" s="1"/>
  <c r="F27" i="23"/>
  <c r="F28" i="23" s="1"/>
  <c r="E27" i="23"/>
  <c r="D27" i="23"/>
  <c r="N25" i="23"/>
  <c r="N26" i="23" s="1"/>
  <c r="L25" i="23"/>
  <c r="K25" i="23"/>
  <c r="J25" i="23"/>
  <c r="J26" i="23" s="1"/>
  <c r="I25" i="23"/>
  <c r="I26" i="23" s="1"/>
  <c r="H25" i="23"/>
  <c r="H26" i="23" s="1"/>
  <c r="G25" i="23"/>
  <c r="G26" i="23" s="1"/>
  <c r="F25" i="23"/>
  <c r="F26" i="23" s="1"/>
  <c r="E25" i="23"/>
  <c r="D25" i="23"/>
  <c r="C25" i="23"/>
  <c r="N23" i="23"/>
  <c r="L23" i="23"/>
  <c r="K23" i="23"/>
  <c r="J23" i="23"/>
  <c r="I23" i="23"/>
  <c r="I24" i="23" s="1"/>
  <c r="H23" i="23"/>
  <c r="H24" i="23" s="1"/>
  <c r="G23" i="23"/>
  <c r="G24" i="23" s="1"/>
  <c r="F23" i="23"/>
  <c r="F24" i="23" s="1"/>
  <c r="E23" i="23"/>
  <c r="D23" i="23"/>
  <c r="C23" i="23"/>
  <c r="N21" i="23"/>
  <c r="L21" i="23"/>
  <c r="K21" i="23"/>
  <c r="J21" i="23"/>
  <c r="I21" i="23"/>
  <c r="I22" i="23" s="1"/>
  <c r="H21" i="23"/>
  <c r="H22" i="23" s="1"/>
  <c r="G21" i="23"/>
  <c r="G22" i="23" s="1"/>
  <c r="F21" i="23"/>
  <c r="F22" i="23" s="1"/>
  <c r="E21" i="23"/>
  <c r="D21" i="23"/>
  <c r="C21" i="23"/>
  <c r="N19" i="23"/>
  <c r="L19" i="23"/>
  <c r="K19" i="23"/>
  <c r="J19" i="23"/>
  <c r="J20" i="23" s="1"/>
  <c r="I19" i="23"/>
  <c r="I20" i="23" s="1"/>
  <c r="H19" i="23"/>
  <c r="H20" i="23" s="1"/>
  <c r="G19" i="23"/>
  <c r="G20" i="23" s="1"/>
  <c r="F19" i="23"/>
  <c r="F20" i="23" s="1"/>
  <c r="E19" i="23"/>
  <c r="D19" i="23"/>
  <c r="C19" i="23"/>
  <c r="N17" i="23"/>
  <c r="L17" i="23"/>
  <c r="K17" i="23"/>
  <c r="K18" i="23" s="1"/>
  <c r="J17" i="23"/>
  <c r="J18" i="23" s="1"/>
  <c r="I17" i="23"/>
  <c r="I18" i="23" s="1"/>
  <c r="H17" i="23"/>
  <c r="H18" i="23" s="1"/>
  <c r="G17" i="23"/>
  <c r="G18" i="23" s="1"/>
  <c r="F17" i="23"/>
  <c r="F18" i="23" s="1"/>
  <c r="E17" i="23"/>
  <c r="E18" i="23" s="1"/>
  <c r="D17" i="23"/>
  <c r="C17" i="23"/>
  <c r="G16" i="23"/>
  <c r="F16" i="23"/>
  <c r="N15" i="23"/>
  <c r="L15" i="23"/>
  <c r="L16" i="23" s="1"/>
  <c r="K15" i="23"/>
  <c r="K16" i="23" s="1"/>
  <c r="J15" i="23"/>
  <c r="J16" i="23" s="1"/>
  <c r="I15" i="23"/>
  <c r="I16" i="23" s="1"/>
  <c r="H15" i="23"/>
  <c r="H16" i="23" s="1"/>
  <c r="G15" i="23"/>
  <c r="F15" i="23"/>
  <c r="E15" i="23"/>
  <c r="D15" i="23"/>
  <c r="D16" i="23" s="1"/>
  <c r="C15" i="23"/>
  <c r="G14" i="23"/>
  <c r="F14" i="23"/>
  <c r="N13" i="23"/>
  <c r="N14" i="23" s="1"/>
  <c r="L13" i="23"/>
  <c r="K13" i="23"/>
  <c r="J13" i="23"/>
  <c r="I13" i="23"/>
  <c r="H13" i="23"/>
  <c r="H14" i="23" s="1"/>
  <c r="G13" i="23"/>
  <c r="F13" i="23"/>
  <c r="E13" i="23"/>
  <c r="E14" i="23" s="1"/>
  <c r="D13" i="23"/>
  <c r="D14" i="23" s="1"/>
  <c r="C13" i="23"/>
  <c r="I12" i="23"/>
  <c r="H12" i="23"/>
  <c r="N11" i="23"/>
  <c r="N12" i="23" s="1"/>
  <c r="L11" i="23"/>
  <c r="K11" i="23"/>
  <c r="K12" i="23" s="1"/>
  <c r="J11" i="23"/>
  <c r="I11" i="23"/>
  <c r="H11" i="23"/>
  <c r="G11" i="23"/>
  <c r="G12" i="23" s="1"/>
  <c r="F11" i="23"/>
  <c r="F12" i="23" s="1"/>
  <c r="E11" i="23"/>
  <c r="D11" i="23"/>
  <c r="C11" i="23"/>
  <c r="I10" i="23"/>
  <c r="H10" i="23"/>
  <c r="N9" i="23"/>
  <c r="L9" i="23"/>
  <c r="K9" i="23"/>
  <c r="J9" i="23"/>
  <c r="I9" i="23"/>
  <c r="H9" i="23"/>
  <c r="G9" i="23"/>
  <c r="G10" i="23" s="1"/>
  <c r="F9" i="23"/>
  <c r="F10" i="23" s="1"/>
  <c r="E9" i="23"/>
  <c r="D9" i="23"/>
  <c r="C9" i="23"/>
  <c r="N5" i="23"/>
  <c r="N7" i="23"/>
  <c r="L7" i="23"/>
  <c r="K7" i="23"/>
  <c r="J7" i="23"/>
  <c r="I7" i="23"/>
  <c r="H7" i="23"/>
  <c r="G7" i="23"/>
  <c r="F7" i="23"/>
  <c r="E7" i="23"/>
  <c r="D7" i="23"/>
  <c r="C7" i="23"/>
  <c r="L5" i="23"/>
  <c r="K5" i="23"/>
  <c r="J5" i="23"/>
  <c r="J10" i="23" s="1"/>
  <c r="I5" i="23"/>
  <c r="H5" i="23"/>
  <c r="G5" i="23"/>
  <c r="F5" i="23"/>
  <c r="E5" i="23"/>
  <c r="E10" i="23" s="1"/>
  <c r="D5" i="23"/>
  <c r="U73" i="23"/>
  <c r="T73" i="23"/>
  <c r="S73" i="23"/>
  <c r="R73" i="23"/>
  <c r="Q73" i="23"/>
  <c r="P73" i="23"/>
  <c r="U72" i="23"/>
  <c r="T72" i="23"/>
  <c r="S72" i="23"/>
  <c r="R72" i="23"/>
  <c r="Q72" i="23"/>
  <c r="P72" i="23"/>
  <c r="U71" i="23"/>
  <c r="T71" i="23"/>
  <c r="S71" i="23"/>
  <c r="R71" i="23"/>
  <c r="Q71" i="23"/>
  <c r="P71" i="23"/>
  <c r="U70" i="23"/>
  <c r="T70" i="23"/>
  <c r="S70" i="23"/>
  <c r="R70" i="23"/>
  <c r="Q70" i="23"/>
  <c r="P70" i="23"/>
  <c r="D28" i="22"/>
  <c r="O27" i="22"/>
  <c r="O28" i="22" s="1"/>
  <c r="M27" i="22"/>
  <c r="L27" i="22"/>
  <c r="L28" i="22" s="1"/>
  <c r="K27" i="22"/>
  <c r="K28" i="22" s="1"/>
  <c r="J27" i="22"/>
  <c r="J28" i="22" s="1"/>
  <c r="I27" i="22"/>
  <c r="I28" i="22" s="1"/>
  <c r="H27" i="22"/>
  <c r="H28" i="22" s="1"/>
  <c r="G27" i="22"/>
  <c r="F27" i="22"/>
  <c r="E27" i="22"/>
  <c r="D27" i="22"/>
  <c r="D26" i="22"/>
  <c r="O25" i="22"/>
  <c r="M25" i="22"/>
  <c r="L25" i="22"/>
  <c r="L26" i="22" s="1"/>
  <c r="K25" i="22"/>
  <c r="K26" i="22" s="1"/>
  <c r="J25" i="22"/>
  <c r="J26" i="22" s="1"/>
  <c r="I25" i="22"/>
  <c r="I26" i="22" s="1"/>
  <c r="H25" i="22"/>
  <c r="H26" i="22" s="1"/>
  <c r="G25" i="22"/>
  <c r="F25" i="22"/>
  <c r="E25" i="22"/>
  <c r="D25" i="22"/>
  <c r="C25" i="22"/>
  <c r="G24" i="22"/>
  <c r="F24" i="22"/>
  <c r="E24" i="22"/>
  <c r="O23" i="22"/>
  <c r="M23" i="22"/>
  <c r="L23" i="22"/>
  <c r="K23" i="22"/>
  <c r="J23" i="22"/>
  <c r="I23" i="22"/>
  <c r="I24" i="22" s="1"/>
  <c r="H23" i="22"/>
  <c r="H24" i="22" s="1"/>
  <c r="G23" i="22"/>
  <c r="F23" i="22"/>
  <c r="E23" i="22"/>
  <c r="D23" i="22"/>
  <c r="D24" i="22" s="1"/>
  <c r="C23" i="22"/>
  <c r="O21" i="22"/>
  <c r="M21" i="22"/>
  <c r="L21" i="22"/>
  <c r="L22" i="22" s="1"/>
  <c r="K21" i="22"/>
  <c r="K22" i="22" s="1"/>
  <c r="J21" i="22"/>
  <c r="J22" i="22" s="1"/>
  <c r="I21" i="22"/>
  <c r="I22" i="22" s="1"/>
  <c r="H21" i="22"/>
  <c r="G21" i="22"/>
  <c r="F21" i="22"/>
  <c r="E21" i="22"/>
  <c r="D21" i="22"/>
  <c r="D22" i="22" s="1"/>
  <c r="C21" i="22"/>
  <c r="L20" i="22"/>
  <c r="J20" i="22"/>
  <c r="E20" i="22"/>
  <c r="D20" i="22"/>
  <c r="O19" i="22"/>
  <c r="M19" i="22"/>
  <c r="L19" i="22"/>
  <c r="K19" i="22"/>
  <c r="K20" i="22" s="1"/>
  <c r="J19" i="22"/>
  <c r="I19" i="22"/>
  <c r="I20" i="22" s="1"/>
  <c r="H19" i="22"/>
  <c r="H20" i="22" s="1"/>
  <c r="G19" i="22"/>
  <c r="F19" i="22"/>
  <c r="E19" i="22"/>
  <c r="D19" i="22"/>
  <c r="C19" i="22"/>
  <c r="O17" i="22"/>
  <c r="M17" i="22"/>
  <c r="L17" i="22"/>
  <c r="K17" i="22"/>
  <c r="K18" i="22" s="1"/>
  <c r="J17" i="22"/>
  <c r="J18" i="22" s="1"/>
  <c r="I17" i="22"/>
  <c r="I18" i="22" s="1"/>
  <c r="H17" i="22"/>
  <c r="H18" i="22" s="1"/>
  <c r="G17" i="22"/>
  <c r="G18" i="22" s="1"/>
  <c r="F17" i="22"/>
  <c r="E17" i="22"/>
  <c r="D17" i="22"/>
  <c r="C17" i="22"/>
  <c r="K16" i="22"/>
  <c r="J16" i="22"/>
  <c r="O15" i="22"/>
  <c r="O16" i="22" s="1"/>
  <c r="M15" i="22"/>
  <c r="M16" i="22" s="1"/>
  <c r="L15" i="22"/>
  <c r="L16" i="22" s="1"/>
  <c r="K15" i="22"/>
  <c r="J15" i="22"/>
  <c r="I15" i="22"/>
  <c r="I16" i="22" s="1"/>
  <c r="H15" i="22"/>
  <c r="G15" i="22"/>
  <c r="F15" i="22"/>
  <c r="E15" i="22"/>
  <c r="D15" i="22"/>
  <c r="D16" i="22" s="1"/>
  <c r="C15" i="22"/>
  <c r="M14" i="22"/>
  <c r="O13" i="22"/>
  <c r="O70" i="22" s="1"/>
  <c r="M13" i="22"/>
  <c r="L13" i="22"/>
  <c r="K13" i="22"/>
  <c r="J13" i="22"/>
  <c r="I13" i="22"/>
  <c r="I14" i="22" s="1"/>
  <c r="H13" i="22"/>
  <c r="H14" i="22" s="1"/>
  <c r="G13" i="22"/>
  <c r="G14" i="22" s="1"/>
  <c r="F13" i="22"/>
  <c r="F14" i="22" s="1"/>
  <c r="E13" i="22"/>
  <c r="D13" i="22"/>
  <c r="C13" i="22"/>
  <c r="F12" i="22"/>
  <c r="D12" i="22"/>
  <c r="O11" i="22"/>
  <c r="M11" i="22"/>
  <c r="L11" i="22"/>
  <c r="K11" i="22"/>
  <c r="J11" i="22"/>
  <c r="J12" i="22" s="1"/>
  <c r="I11" i="22"/>
  <c r="I12" i="22" s="1"/>
  <c r="H11" i="22"/>
  <c r="H12" i="22" s="1"/>
  <c r="G11" i="22"/>
  <c r="G12" i="22" s="1"/>
  <c r="F11" i="22"/>
  <c r="F72" i="22" s="1"/>
  <c r="E11" i="22"/>
  <c r="E12" i="22" s="1"/>
  <c r="D11" i="22"/>
  <c r="C11" i="22"/>
  <c r="D10" i="22"/>
  <c r="O9" i="22"/>
  <c r="M9" i="22"/>
  <c r="L9" i="22"/>
  <c r="L10" i="22" s="1"/>
  <c r="K9" i="22"/>
  <c r="K10" i="22" s="1"/>
  <c r="J9" i="22"/>
  <c r="I9" i="22"/>
  <c r="H9" i="22"/>
  <c r="H10" i="22" s="1"/>
  <c r="G9" i="22"/>
  <c r="F9" i="22"/>
  <c r="E9" i="22"/>
  <c r="D9" i="22"/>
  <c r="D72" i="22" s="1"/>
  <c r="C9" i="22"/>
  <c r="D8" i="22"/>
  <c r="O7" i="22"/>
  <c r="M7" i="22"/>
  <c r="M70" i="22" s="1"/>
  <c r="L7" i="22"/>
  <c r="K7" i="22"/>
  <c r="K70" i="22" s="1"/>
  <c r="J7" i="22"/>
  <c r="J70" i="22" s="1"/>
  <c r="I7" i="22"/>
  <c r="H7" i="22"/>
  <c r="G7" i="22"/>
  <c r="F7" i="22"/>
  <c r="F70" i="22" s="1"/>
  <c r="E7" i="22"/>
  <c r="E72" i="22" s="1"/>
  <c r="D7" i="22"/>
  <c r="C7" i="22"/>
  <c r="O5" i="22"/>
  <c r="O18" i="22" s="1"/>
  <c r="M5" i="22"/>
  <c r="M18" i="22" s="1"/>
  <c r="L5" i="22"/>
  <c r="L18" i="22" s="1"/>
  <c r="K5" i="22"/>
  <c r="J5" i="22"/>
  <c r="I5" i="22"/>
  <c r="H5" i="22"/>
  <c r="H22" i="22" s="1"/>
  <c r="G5" i="22"/>
  <c r="G20" i="22" s="1"/>
  <c r="F5" i="22"/>
  <c r="E5" i="22"/>
  <c r="E28" i="22" s="1"/>
  <c r="D5" i="22"/>
  <c r="U73" i="22"/>
  <c r="T73" i="22"/>
  <c r="S73" i="22"/>
  <c r="R73" i="22"/>
  <c r="Q73" i="22"/>
  <c r="P73" i="22"/>
  <c r="U72" i="22"/>
  <c r="T72" i="22"/>
  <c r="S72" i="22"/>
  <c r="R72" i="22"/>
  <c r="Q72" i="22"/>
  <c r="P72" i="22"/>
  <c r="U71" i="22"/>
  <c r="T71" i="22"/>
  <c r="S71" i="22"/>
  <c r="R71" i="22"/>
  <c r="Q71" i="22"/>
  <c r="P71" i="22"/>
  <c r="U70" i="22"/>
  <c r="T70" i="22"/>
  <c r="S70" i="22"/>
  <c r="R70" i="22"/>
  <c r="Q70" i="22"/>
  <c r="P70" i="22"/>
  <c r="T5" i="1"/>
  <c r="T6" i="1"/>
  <c r="T7" i="1"/>
  <c r="T8" i="1"/>
  <c r="T9" i="1"/>
  <c r="T10" i="1"/>
  <c r="T11" i="1"/>
  <c r="T12" i="1"/>
  <c r="T4" i="1"/>
  <c r="P5" i="14"/>
  <c r="P6" i="14"/>
  <c r="P7" i="14"/>
  <c r="P8" i="14"/>
  <c r="P9" i="14"/>
  <c r="P4" i="14"/>
  <c r="T5" i="11"/>
  <c r="T6" i="11"/>
  <c r="T7" i="11"/>
  <c r="T8" i="11"/>
  <c r="T9" i="11"/>
  <c r="T10" i="11"/>
  <c r="T11" i="11"/>
  <c r="T12" i="11"/>
  <c r="T13" i="11"/>
  <c r="T14" i="11"/>
  <c r="T15" i="11"/>
  <c r="T16" i="11"/>
  <c r="T4" i="11"/>
  <c r="S15" i="15"/>
  <c r="S14" i="15"/>
  <c r="S13" i="15"/>
  <c r="S12" i="15"/>
  <c r="S11" i="15"/>
  <c r="S10" i="15"/>
  <c r="S9" i="15"/>
  <c r="S8" i="15"/>
  <c r="S7" i="15"/>
  <c r="S6" i="15"/>
  <c r="I10" i="22" l="1"/>
  <c r="I70" i="22"/>
  <c r="O14" i="22"/>
  <c r="M26" i="22"/>
  <c r="L72" i="22"/>
  <c r="E20" i="2"/>
  <c r="O26" i="22"/>
  <c r="M28" i="22"/>
  <c r="K72" i="22"/>
  <c r="D18" i="2"/>
  <c r="D12" i="2"/>
  <c r="D14" i="2"/>
  <c r="D8" i="2"/>
  <c r="D72" i="2"/>
  <c r="G10" i="2"/>
  <c r="E18" i="2"/>
  <c r="F20" i="2"/>
  <c r="D18" i="23"/>
  <c r="D12" i="23"/>
  <c r="J72" i="22"/>
  <c r="L70" i="22"/>
  <c r="E12" i="23"/>
  <c r="E72" i="2"/>
  <c r="E70" i="2"/>
  <c r="O8" i="22"/>
  <c r="E16" i="22"/>
  <c r="M20" i="22"/>
  <c r="M22" i="22"/>
  <c r="E26" i="22"/>
  <c r="I72" i="22"/>
  <c r="N16" i="23"/>
  <c r="E10" i="2"/>
  <c r="E73" i="2" s="1"/>
  <c r="O20" i="22"/>
  <c r="O22" i="22"/>
  <c r="H72" i="22"/>
  <c r="L8" i="23"/>
  <c r="L10" i="23"/>
  <c r="E28" i="23"/>
  <c r="F10" i="2"/>
  <c r="I20" i="2"/>
  <c r="D70" i="22"/>
  <c r="E8" i="22"/>
  <c r="G72" i="22"/>
  <c r="E70" i="22"/>
  <c r="N10" i="23"/>
  <c r="N73" i="23" s="1"/>
  <c r="E16" i="23"/>
  <c r="L18" i="23"/>
  <c r="D26" i="23"/>
  <c r="I18" i="2"/>
  <c r="J20" i="2"/>
  <c r="M8" i="22"/>
  <c r="M72" i="22"/>
  <c r="E18" i="22"/>
  <c r="E22" i="22"/>
  <c r="D10" i="23"/>
  <c r="D24" i="23"/>
  <c r="E26" i="23"/>
  <c r="F20" i="22"/>
  <c r="F10" i="22"/>
  <c r="F8" i="22"/>
  <c r="E10" i="22"/>
  <c r="F18" i="22"/>
  <c r="F22" i="22"/>
  <c r="J70" i="23"/>
  <c r="D22" i="23"/>
  <c r="E24" i="23"/>
  <c r="J8" i="2"/>
  <c r="F14" i="2"/>
  <c r="L14" i="22"/>
  <c r="O24" i="22"/>
  <c r="O72" i="22"/>
  <c r="D72" i="23"/>
  <c r="D20" i="23"/>
  <c r="E22" i="23"/>
  <c r="G14" i="2"/>
  <c r="D16" i="2"/>
  <c r="H70" i="22"/>
  <c r="L12" i="23"/>
  <c r="L71" i="23" s="1"/>
  <c r="E20" i="23"/>
  <c r="J28" i="23"/>
  <c r="N18" i="23"/>
  <c r="K20" i="23"/>
  <c r="J22" i="23"/>
  <c r="J24" i="23"/>
  <c r="K26" i="23"/>
  <c r="L28" i="23"/>
  <c r="G8" i="22"/>
  <c r="K12" i="22"/>
  <c r="F16" i="22"/>
  <c r="G22" i="22"/>
  <c r="J24" i="22"/>
  <c r="I70" i="23"/>
  <c r="L20" i="23"/>
  <c r="K22" i="23"/>
  <c r="K24" i="23"/>
  <c r="L26" i="23"/>
  <c r="N28" i="23"/>
  <c r="L8" i="2"/>
  <c r="G10" i="22"/>
  <c r="L12" i="22"/>
  <c r="G16" i="22"/>
  <c r="K24" i="22"/>
  <c r="F26" i="22"/>
  <c r="I8" i="23"/>
  <c r="J14" i="23"/>
  <c r="N20" i="23"/>
  <c r="L22" i="23"/>
  <c r="L24" i="23"/>
  <c r="M8" i="2"/>
  <c r="M71" i="2" s="1"/>
  <c r="M12" i="22"/>
  <c r="J14" i="22"/>
  <c r="H16" i="22"/>
  <c r="L24" i="22"/>
  <c r="G26" i="22"/>
  <c r="F28" i="22"/>
  <c r="J8" i="23"/>
  <c r="J71" i="23" s="1"/>
  <c r="K14" i="23"/>
  <c r="N22" i="23"/>
  <c r="N24" i="23"/>
  <c r="O8" i="2"/>
  <c r="I16" i="2"/>
  <c r="O12" i="22"/>
  <c r="K14" i="22"/>
  <c r="D18" i="22"/>
  <c r="M24" i="22"/>
  <c r="G28" i="22"/>
  <c r="G70" i="22"/>
  <c r="K8" i="23"/>
  <c r="K73" i="23" s="1"/>
  <c r="K70" i="23"/>
  <c r="L14" i="23"/>
  <c r="D28" i="23"/>
  <c r="J16" i="2"/>
  <c r="L70" i="2"/>
  <c r="F70" i="2"/>
  <c r="L14" i="2"/>
  <c r="L73" i="2" s="1"/>
  <c r="G70" i="2"/>
  <c r="H70" i="2"/>
  <c r="O72" i="2"/>
  <c r="O70" i="2"/>
  <c r="F72" i="2"/>
  <c r="G72" i="2"/>
  <c r="H72" i="2"/>
  <c r="I70" i="2"/>
  <c r="L72" i="2"/>
  <c r="M70" i="2"/>
  <c r="I72" i="2"/>
  <c r="D10" i="2"/>
  <c r="M72" i="2"/>
  <c r="K72" i="2"/>
  <c r="J73" i="2"/>
  <c r="J71" i="2"/>
  <c r="M73" i="2"/>
  <c r="O73" i="2"/>
  <c r="O71" i="2"/>
  <c r="F8" i="2"/>
  <c r="G8" i="2"/>
  <c r="J70" i="2"/>
  <c r="H8" i="2"/>
  <c r="J72" i="2"/>
  <c r="K70" i="2"/>
  <c r="I8" i="2"/>
  <c r="K8" i="2"/>
  <c r="H72" i="23"/>
  <c r="H70" i="23"/>
  <c r="K10" i="23"/>
  <c r="I14" i="23"/>
  <c r="L72" i="23"/>
  <c r="K72" i="23"/>
  <c r="G72" i="23"/>
  <c r="G70" i="23"/>
  <c r="J12" i="23"/>
  <c r="E72" i="23"/>
  <c r="F72" i="23"/>
  <c r="J72" i="23"/>
  <c r="I72" i="23"/>
  <c r="N8" i="23"/>
  <c r="N70" i="23"/>
  <c r="N72" i="23"/>
  <c r="I71" i="23"/>
  <c r="I73" i="23"/>
  <c r="L73" i="23"/>
  <c r="F70" i="23"/>
  <c r="E70" i="23"/>
  <c r="H8" i="23"/>
  <c r="D8" i="23"/>
  <c r="E8" i="23"/>
  <c r="F8" i="23"/>
  <c r="G8" i="23"/>
  <c r="D70" i="23"/>
  <c r="L70" i="23"/>
  <c r="J10" i="22"/>
  <c r="D14" i="22"/>
  <c r="D71" i="22" s="1"/>
  <c r="M10" i="22"/>
  <c r="O10" i="22"/>
  <c r="E14" i="22"/>
  <c r="H8" i="22"/>
  <c r="I8" i="22"/>
  <c r="J8" i="22"/>
  <c r="K8" i="22"/>
  <c r="L8" i="22"/>
  <c r="L71" i="22" l="1"/>
  <c r="L73" i="22"/>
  <c r="K71" i="22"/>
  <c r="K73" i="22"/>
  <c r="E73" i="22"/>
  <c r="E71" i="22"/>
  <c r="J71" i="22"/>
  <c r="J73" i="22"/>
  <c r="J73" i="23"/>
  <c r="I71" i="22"/>
  <c r="I73" i="22"/>
  <c r="E71" i="2"/>
  <c r="G73" i="22"/>
  <c r="G71" i="22"/>
  <c r="M71" i="22"/>
  <c r="M73" i="22"/>
  <c r="K71" i="23"/>
  <c r="D73" i="22"/>
  <c r="D73" i="2"/>
  <c r="H71" i="22"/>
  <c r="H73" i="22"/>
  <c r="N71" i="23"/>
  <c r="F73" i="22"/>
  <c r="F71" i="22"/>
  <c r="O73" i="22"/>
  <c r="O71" i="22"/>
  <c r="D71" i="2"/>
  <c r="L71" i="2"/>
  <c r="K73" i="2"/>
  <c r="K71" i="2"/>
  <c r="I73" i="2"/>
  <c r="I71" i="2"/>
  <c r="H71" i="2"/>
  <c r="H73" i="2"/>
  <c r="G71" i="2"/>
  <c r="G73" i="2"/>
  <c r="F71" i="2"/>
  <c r="F73" i="2"/>
  <c r="E71" i="23"/>
  <c r="E73" i="23"/>
  <c r="G71" i="23"/>
  <c r="G73" i="23"/>
  <c r="D71" i="23"/>
  <c r="D73" i="23"/>
  <c r="F71" i="23"/>
  <c r="F73" i="23"/>
  <c r="H73" i="23"/>
  <c r="H71" i="23"/>
</calcChain>
</file>

<file path=xl/sharedStrings.xml><?xml version="1.0" encoding="utf-8"?>
<sst xmlns="http://schemas.openxmlformats.org/spreadsheetml/2006/main" count="207" uniqueCount="98">
  <si>
    <t>全体</t>
  </si>
  <si>
    <t>選択肢</t>
    <rPh sb="0" eb="3">
      <t>センタクシ</t>
    </rPh>
    <phoneticPr fontId="9"/>
  </si>
  <si>
    <t>合計</t>
  </si>
  <si>
    <t>16～19歳</t>
  </si>
  <si>
    <t>20～29歳</t>
  </si>
  <si>
    <t>30～39歳</t>
  </si>
  <si>
    <t>40～49歳</t>
  </si>
  <si>
    <t>50～59歳</t>
  </si>
  <si>
    <t>60～64歳</t>
  </si>
  <si>
    <t>65～69歳</t>
  </si>
  <si>
    <t>70～74歳</t>
  </si>
  <si>
    <t>75歳以上</t>
  </si>
  <si>
    <t>（無効回答）</t>
  </si>
  <si>
    <t>（上段：実数（人），下段：構成比）</t>
    <rPh sb="1" eb="3">
      <t>ジョウダン</t>
    </rPh>
    <rPh sb="4" eb="6">
      <t>ジッスウ</t>
    </rPh>
    <rPh sb="7" eb="8">
      <t>ニン</t>
    </rPh>
    <rPh sb="10" eb="12">
      <t>ゲダン</t>
    </rPh>
    <rPh sb="13" eb="16">
      <t>コウセイヒ</t>
    </rPh>
    <phoneticPr fontId="11"/>
  </si>
  <si>
    <t>回答割合が最も高い：</t>
    <rPh sb="0" eb="2">
      <t>カイトウ</t>
    </rPh>
    <rPh sb="2" eb="4">
      <t>ワリアイ</t>
    </rPh>
    <rPh sb="5" eb="6">
      <t>モット</t>
    </rPh>
    <rPh sb="7" eb="8">
      <t>タカ</t>
    </rPh>
    <phoneticPr fontId="11"/>
  </si>
  <si>
    <t>回答割合が２番目に高い：</t>
    <rPh sb="0" eb="2">
      <t>カイトウ</t>
    </rPh>
    <rPh sb="2" eb="4">
      <t>ワリアイ</t>
    </rPh>
    <rPh sb="6" eb="8">
      <t>バンメ</t>
    </rPh>
    <rPh sb="9" eb="10">
      <t>タカ</t>
    </rPh>
    <phoneticPr fontId="11"/>
  </si>
  <si>
    <t>配偶者</t>
  </si>
  <si>
    <t>０歳～２歳
の子ども</t>
    <phoneticPr fontId="9"/>
  </si>
  <si>
    <t>３歳～５歳
の子ども</t>
    <phoneticPr fontId="9"/>
  </si>
  <si>
    <t>小・中学生
の子ども</t>
    <phoneticPr fontId="9"/>
  </si>
  <si>
    <t>75歳以上
の家族・
同居人</t>
    <phoneticPr fontId="9"/>
  </si>
  <si>
    <t>凡例</t>
    <rPh sb="0" eb="2">
      <t>ハンレイ</t>
    </rPh>
    <phoneticPr fontId="6"/>
  </si>
  <si>
    <t>表側ｵﾘｼﾞﾅﾙ</t>
    <rPh sb="0" eb="2">
      <t>ヒョウソク</t>
    </rPh>
    <phoneticPr fontId="9"/>
  </si>
  <si>
    <t>音楽・コンサート</t>
  </si>
  <si>
    <t>映画</t>
  </si>
  <si>
    <t>講演・講座・説明会・研修セミナー</t>
  </si>
  <si>
    <t>ダンス・舞踊</t>
  </si>
  <si>
    <t>その他</t>
  </si>
  <si>
    <t>表側＋n数＼表頭</t>
    <rPh sb="0" eb="2">
      <t>ヒョウソク</t>
    </rPh>
    <rPh sb="4" eb="5">
      <t>スウ</t>
    </rPh>
    <rPh sb="6" eb="8">
      <t>ヒョウトウ</t>
    </rPh>
    <phoneticPr fontId="9"/>
  </si>
  <si>
    <t>回答者数</t>
  </si>
  <si>
    <t>発表会・リハーサル</t>
  </si>
  <si>
    <t>演劇</t>
  </si>
  <si>
    <t>伝統芸能</t>
  </si>
  <si>
    <t>式典</t>
  </si>
  <si>
    <t>利用していない</t>
  </si>
  <si>
    <t>1.</t>
    <phoneticPr fontId="9"/>
  </si>
  <si>
    <t>2.</t>
    <phoneticPr fontId="9"/>
  </si>
  <si>
    <t>3.</t>
    <phoneticPr fontId="9"/>
  </si>
  <si>
    <t>4.</t>
    <phoneticPr fontId="9"/>
  </si>
  <si>
    <t>5.</t>
    <phoneticPr fontId="9"/>
  </si>
  <si>
    <t>全体</t>
    <rPh sb="0" eb="2">
      <t>ゼンタイ</t>
    </rPh>
    <phoneticPr fontId="9"/>
  </si>
  <si>
    <t>11.</t>
    <phoneticPr fontId="9"/>
  </si>
  <si>
    <t>市民の文化芸術の発表に重点を
置いた使い勝手の良いホールとした方が良い</t>
    <rPh sb="31" eb="32">
      <t>ホウ</t>
    </rPh>
    <rPh sb="33" eb="34">
      <t>ヨ</t>
    </rPh>
    <phoneticPr fontId="9"/>
  </si>
  <si>
    <t>プロによる公演など質の高い文化芸術の鑑賞に重点を
置いたホールと
した方が良い</t>
    <rPh sb="35" eb="36">
      <t>ホウ</t>
    </rPh>
    <rPh sb="37" eb="38">
      <t>ヨ</t>
    </rPh>
    <phoneticPr fontId="9"/>
  </si>
  <si>
    <t>　</t>
    <phoneticPr fontId="9"/>
  </si>
  <si>
    <t>バリアフリー対応が充実していること</t>
  </si>
  <si>
    <t>7.</t>
    <phoneticPr fontId="9"/>
  </si>
  <si>
    <t>問68　あなたは，この１年間に，どのような目的でグリーンホールを利用しましたか。（○はいくつでも）</t>
  </si>
  <si>
    <t>問70　現在，市は新たなグリーンホールの整備を検討していますが，その整備に当たり，特に重要だと思う項目は何ですか。（○は２つまで）</t>
  </si>
  <si>
    <t>全体</t>
    <phoneticPr fontId="9"/>
  </si>
  <si>
    <t>（無効回答）</t>
    <phoneticPr fontId="9"/>
  </si>
  <si>
    <t>75歳
以上</t>
    <phoneticPr fontId="9"/>
  </si>
  <si>
    <t>高校生世代～64歳の家族・
同居人</t>
    <phoneticPr fontId="9"/>
  </si>
  <si>
    <t>65歳～74歳の家族・同居人</t>
    <phoneticPr fontId="9"/>
  </si>
  <si>
    <t>家族・
同居人はいない</t>
    <phoneticPr fontId="9"/>
  </si>
  <si>
    <t>新しいホールにおいても，
現在のコンセプトを
継承した方が良い</t>
    <phoneticPr fontId="9"/>
  </si>
  <si>
    <t>新しいホールに
おいても，現在の
コンセプトを継承
した方が良い</t>
    <phoneticPr fontId="9"/>
  </si>
  <si>
    <t>プロによる公演など
質の高い文化芸術の
鑑賞に重点を置いた
ホールとした方が良い</t>
    <rPh sb="36" eb="37">
      <t>ホウ</t>
    </rPh>
    <rPh sb="38" eb="39">
      <t>ヨ</t>
    </rPh>
    <phoneticPr fontId="9"/>
  </si>
  <si>
    <t>市民の文化芸術の
発表に重点を置いた
使い勝手の良いホー
ルとした方が良い</t>
    <rPh sb="33" eb="34">
      <t>ホウ</t>
    </rPh>
    <rPh sb="35" eb="36">
      <t>ヨ</t>
    </rPh>
    <phoneticPr fontId="9"/>
  </si>
  <si>
    <t>問69　現在のグリーンホールの「“質の高い文化芸術の鑑賞の場”であり，</t>
  </si>
  <si>
    <t>問69　現在のグリーンホールの「“質の高い文化芸術の鑑賞の場”であり，</t>
    <phoneticPr fontId="9"/>
  </si>
  <si>
    <t>“市民の文化芸術の発表の場”である」というコンセプトについて，どう思いますか。（○は１つ）</t>
  </si>
  <si>
    <t>“市民の文化芸術の発表の場”である」というコンセプトについて，どう思いますか。（○は１つ）</t>
    <phoneticPr fontId="9"/>
  </si>
  <si>
    <t xml:space="preserve">(1) </t>
  </si>
  <si>
    <t xml:space="preserve">(2) </t>
  </si>
  <si>
    <t xml:space="preserve">(3) </t>
  </si>
  <si>
    <t xml:space="preserve">(4) </t>
  </si>
  <si>
    <t xml:space="preserve">(5) </t>
  </si>
  <si>
    <t xml:space="preserve">(6) </t>
  </si>
  <si>
    <t xml:space="preserve">(7) </t>
  </si>
  <si>
    <t xml:space="preserve">(8) </t>
  </si>
  <si>
    <t xml:space="preserve">(9) </t>
  </si>
  <si>
    <t xml:space="preserve">(10) </t>
  </si>
  <si>
    <t>催し開催時だけでなく，日頃からにぎわいを生み出す施設であること</t>
  </si>
  <si>
    <t>施設を使用する際に，市民が気軽に利用しやすい機器・設備等があること</t>
  </si>
  <si>
    <t>気軽に交流できる場があるなど，人々の交流が広がる施設であること</t>
  </si>
  <si>
    <t>専門のスタッフが技術指導を行うなど，文化芸術の専門相談に対応できること</t>
  </si>
  <si>
    <t>１位</t>
    <rPh sb="1" eb="2">
      <t>イ</t>
    </rPh>
    <phoneticPr fontId="9"/>
  </si>
  <si>
    <t>割合</t>
    <rPh sb="0" eb="2">
      <t>ワリアイ</t>
    </rPh>
    <phoneticPr fontId="9"/>
  </si>
  <si>
    <t>２位</t>
    <rPh sb="1" eb="2">
      <t>イ</t>
    </rPh>
    <phoneticPr fontId="9"/>
  </si>
  <si>
    <t>全体</t>
    <rPh sb="0" eb="2">
      <t>ゼンタイ</t>
    </rPh>
    <phoneticPr fontId="6"/>
  </si>
  <si>
    <t>無回答</t>
  </si>
  <si>
    <t>回答者数</t>
    <rPh sb="0" eb="3">
      <t>カイトウシャ</t>
    </rPh>
    <rPh sb="3" eb="4">
      <t>スウ</t>
    </rPh>
    <phoneticPr fontId="4"/>
  </si>
  <si>
    <t>０歳～２歳の子ども</t>
  </si>
  <si>
    <t>３歳～５歳の子ども</t>
  </si>
  <si>
    <t>小・中学生の子ども</t>
  </si>
  <si>
    <t>高校生世代～64歳の家族・同居人</t>
  </si>
  <si>
    <t>65歳～74歳の家族・同居人</t>
  </si>
  <si>
    <t>75歳以上の家族・同居人</t>
  </si>
  <si>
    <t>家族・同居人はいない</t>
  </si>
  <si>
    <t>16～
19歳</t>
    <phoneticPr fontId="9"/>
  </si>
  <si>
    <t>20～
29歳</t>
    <phoneticPr fontId="9"/>
  </si>
  <si>
    <t>30～
39歳</t>
    <phoneticPr fontId="9"/>
  </si>
  <si>
    <t>40～
49歳</t>
    <phoneticPr fontId="9"/>
  </si>
  <si>
    <t>50～
59歳</t>
    <phoneticPr fontId="9"/>
  </si>
  <si>
    <t>60～
64歳</t>
    <phoneticPr fontId="9"/>
  </si>
  <si>
    <t>65～
69歳</t>
    <phoneticPr fontId="9"/>
  </si>
  <si>
    <t>70～
74歳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</si>
</sst>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&quot;%&quot;"/>
    <numFmt numFmtId="178" formatCode="#,##0;&quot;△ &quot;#,##0"/>
    <numFmt numFmtId="179" formatCode="0.0%"/>
    <numFmt numFmtId="180" formatCode="0.0"/>
    <numFmt numFmtId="181" formatCode="0.0_ "/>
  </numFmts>
  <fonts count="19" x14ac:knownFonts="1">
    <font>
      <sz val="12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9"/>
      <color theme="1"/>
      <name val="ＭＳ Ｐゴシック"/>
      <family val="2"/>
      <charset val="128"/>
    </font>
    <font>
      <sz val="12"/>
      <name val="BIZ UDPゴシック"/>
      <family val="3"/>
      <charset val="128"/>
    </font>
    <font>
      <sz val="6"/>
      <name val="ＭＳ ゴシック"/>
      <family val="2"/>
      <charset val="128"/>
    </font>
    <font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C00000"/>
      <name val="BIZ UDPゴシック"/>
      <family val="3"/>
      <charset val="128"/>
    </font>
    <font>
      <sz val="12"/>
      <color theme="0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5" fillId="0" borderId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45">
    <xf numFmtId="0" fontId="0" fillId="0" borderId="0" xfId="0">
      <alignment vertical="center"/>
    </xf>
    <xf numFmtId="0" fontId="8" fillId="2" borderId="1" xfId="1" quotePrefix="1" applyFont="1" applyFill="1" applyBorder="1" applyAlignment="1">
      <alignment horizontal="right" vertical="center"/>
    </xf>
    <xf numFmtId="0" fontId="8" fillId="3" borderId="1" xfId="0" quotePrefix="1" applyFont="1" applyFill="1" applyBorder="1" applyAlignment="1">
      <alignment vertical="center" shrinkToFit="1"/>
    </xf>
    <xf numFmtId="176" fontId="8" fillId="3" borderId="1" xfId="1" applyNumberFormat="1" applyFont="1" applyFill="1" applyBorder="1" applyAlignment="1">
      <alignment horizontal="right" vertical="center" shrinkToFit="1"/>
    </xf>
    <xf numFmtId="177" fontId="8" fillId="3" borderId="1" xfId="0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8" fillId="2" borderId="1" xfId="1" applyFont="1" applyFill="1" applyBorder="1">
      <alignment vertical="center"/>
    </xf>
    <xf numFmtId="0" fontId="8" fillId="3" borderId="1" xfId="1" applyFont="1" applyFill="1" applyBorder="1" applyAlignment="1">
      <alignment vertical="center" shrinkToFit="1"/>
    </xf>
    <xf numFmtId="0" fontId="12" fillId="0" borderId="0" xfId="0" applyFont="1">
      <alignment vertical="center"/>
    </xf>
    <xf numFmtId="177" fontId="8" fillId="3" borderId="1" xfId="1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0" fillId="8" borderId="1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>
      <alignment vertical="center"/>
    </xf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>
      <alignment vertical="center"/>
    </xf>
    <xf numFmtId="0" fontId="10" fillId="8" borderId="1" xfId="0" applyFont="1" applyFill="1" applyBorder="1" applyAlignment="1">
      <alignment vertical="center" shrinkToFit="1"/>
    </xf>
    <xf numFmtId="180" fontId="8" fillId="3" borderId="1" xfId="3" applyNumberFormat="1" applyFont="1" applyFill="1" applyBorder="1" applyAlignment="1">
      <alignment vertical="center"/>
    </xf>
    <xf numFmtId="0" fontId="16" fillId="0" borderId="0" xfId="0" applyFont="1">
      <alignment vertical="center"/>
    </xf>
    <xf numFmtId="181" fontId="10" fillId="0" borderId="0" xfId="0" applyNumberFormat="1" applyFont="1">
      <alignment vertical="center"/>
    </xf>
    <xf numFmtId="0" fontId="17" fillId="0" borderId="0" xfId="2" applyFont="1">
      <alignment vertical="center"/>
    </xf>
    <xf numFmtId="176" fontId="8" fillId="3" borderId="19" xfId="1" applyNumberFormat="1" applyFont="1" applyFill="1" applyBorder="1" applyAlignment="1">
      <alignment horizontal="right" vertical="center" shrinkToFit="1"/>
    </xf>
    <xf numFmtId="0" fontId="10" fillId="0" borderId="1" xfId="0" applyFont="1" applyBorder="1">
      <alignment vertical="center"/>
    </xf>
    <xf numFmtId="0" fontId="10" fillId="0" borderId="1" xfId="0" quotePrefix="1" applyFont="1" applyBorder="1" applyAlignment="1">
      <alignment horizontal="right" vertical="center"/>
    </xf>
    <xf numFmtId="176" fontId="10" fillId="0" borderId="1" xfId="0" applyNumberFormat="1" applyFont="1" applyBorder="1">
      <alignment vertical="center"/>
    </xf>
    <xf numFmtId="0" fontId="14" fillId="3" borderId="1" xfId="0" applyFont="1" applyFill="1" applyBorder="1" applyAlignment="1">
      <alignment vertical="top" wrapText="1"/>
    </xf>
    <xf numFmtId="180" fontId="10" fillId="0" borderId="0" xfId="0" applyNumberFormat="1" applyFont="1">
      <alignment vertical="center"/>
    </xf>
    <xf numFmtId="0" fontId="8" fillId="3" borderId="1" xfId="0" quotePrefix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1" xfId="0" quotePrefix="1" applyFont="1" applyFill="1" applyBorder="1" applyAlignment="1">
      <alignment vertical="center" wrapText="1"/>
    </xf>
    <xf numFmtId="0" fontId="8" fillId="0" borderId="0" xfId="6" applyFont="1">
      <alignment vertical="center"/>
    </xf>
    <xf numFmtId="0" fontId="10" fillId="0" borderId="0" xfId="6" applyFont="1">
      <alignment vertical="center"/>
    </xf>
    <xf numFmtId="0" fontId="10" fillId="0" borderId="0" xfId="5" applyFont="1">
      <alignment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2" xfId="6" applyFont="1" applyFill="1" applyBorder="1" applyAlignment="1">
      <alignment horizontal="center" vertical="center"/>
    </xf>
    <xf numFmtId="0" fontId="8" fillId="4" borderId="4" xfId="6" quotePrefix="1" applyFont="1" applyFill="1" applyBorder="1" applyAlignment="1">
      <alignment horizontal="center" vertical="center"/>
    </xf>
    <xf numFmtId="178" fontId="8" fillId="0" borderId="5" xfId="5" applyNumberFormat="1" applyFont="1" applyBorder="1">
      <alignment vertical="center"/>
    </xf>
    <xf numFmtId="178" fontId="8" fillId="0" borderId="6" xfId="5" applyNumberFormat="1" applyFont="1" applyBorder="1">
      <alignment vertical="center"/>
    </xf>
    <xf numFmtId="178" fontId="8" fillId="0" borderId="7" xfId="5" applyNumberFormat="1" applyFont="1" applyBorder="1">
      <alignment vertical="center"/>
    </xf>
    <xf numFmtId="178" fontId="8" fillId="0" borderId="11" xfId="5" applyNumberFormat="1" applyFont="1" applyBorder="1">
      <alignment vertical="center"/>
    </xf>
    <xf numFmtId="178" fontId="8" fillId="0" borderId="12" xfId="5" applyNumberFormat="1" applyFont="1" applyBorder="1">
      <alignment vertical="center"/>
    </xf>
    <xf numFmtId="178" fontId="8" fillId="0" borderId="13" xfId="5" applyNumberFormat="1" applyFont="1" applyBorder="1">
      <alignment vertical="center"/>
    </xf>
    <xf numFmtId="177" fontId="8" fillId="0" borderId="14" xfId="5" applyNumberFormat="1" applyFont="1" applyBorder="1" applyAlignment="1">
      <alignment horizontal="right" vertical="center"/>
    </xf>
    <xf numFmtId="177" fontId="8" fillId="0" borderId="15" xfId="5" applyNumberFormat="1" applyFont="1" applyBorder="1" applyAlignment="1">
      <alignment horizontal="right" vertical="center"/>
    </xf>
    <xf numFmtId="177" fontId="8" fillId="0" borderId="16" xfId="5" applyNumberFormat="1" applyFont="1" applyBorder="1" applyAlignment="1">
      <alignment horizontal="right" vertical="center"/>
    </xf>
    <xf numFmtId="178" fontId="8" fillId="0" borderId="14" xfId="5" applyNumberFormat="1" applyFont="1" applyBorder="1">
      <alignment vertical="center"/>
    </xf>
    <xf numFmtId="178" fontId="8" fillId="0" borderId="15" xfId="5" applyNumberFormat="1" applyFont="1" applyBorder="1">
      <alignment vertical="center"/>
    </xf>
    <xf numFmtId="178" fontId="8" fillId="0" borderId="16" xfId="5" applyNumberFormat="1" applyFont="1" applyBorder="1">
      <alignment vertical="center"/>
    </xf>
    <xf numFmtId="177" fontId="8" fillId="0" borderId="8" xfId="5" applyNumberFormat="1" applyFont="1" applyBorder="1" applyAlignment="1">
      <alignment horizontal="right" vertical="center" shrinkToFit="1"/>
    </xf>
    <xf numFmtId="177" fontId="8" fillId="0" borderId="9" xfId="5" applyNumberFormat="1" applyFont="1" applyBorder="1" applyAlignment="1">
      <alignment horizontal="right" vertical="center" shrinkToFit="1"/>
    </xf>
    <xf numFmtId="177" fontId="8" fillId="0" borderId="10" xfId="5" applyNumberFormat="1" applyFont="1" applyBorder="1" applyAlignment="1">
      <alignment horizontal="right" vertical="center" shrinkToFit="1"/>
    </xf>
    <xf numFmtId="0" fontId="10" fillId="0" borderId="0" xfId="5" applyFont="1" applyAlignment="1">
      <alignment vertical="center" shrinkToFit="1"/>
    </xf>
    <xf numFmtId="0" fontId="8" fillId="4" borderId="3" xfId="6" quotePrefix="1" applyFont="1" applyFill="1" applyBorder="1" applyAlignment="1">
      <alignment horizontal="center" vertical="center" wrapText="1"/>
    </xf>
    <xf numFmtId="0" fontId="8" fillId="4" borderId="4" xfId="6" quotePrefix="1" applyFont="1" applyFill="1" applyBorder="1" applyAlignment="1">
      <alignment horizontal="center" vertical="center" wrapText="1"/>
    </xf>
    <xf numFmtId="0" fontId="8" fillId="5" borderId="0" xfId="5" applyFont="1" applyFill="1">
      <alignment vertical="center"/>
    </xf>
    <xf numFmtId="177" fontId="8" fillId="5" borderId="0" xfId="5" applyNumberFormat="1" applyFont="1" applyFill="1">
      <alignment vertical="center"/>
    </xf>
    <xf numFmtId="177" fontId="8" fillId="5" borderId="17" xfId="5" applyNumberFormat="1" applyFont="1" applyFill="1" applyBorder="1">
      <alignment vertical="center"/>
    </xf>
    <xf numFmtId="177" fontId="8" fillId="5" borderId="17" xfId="5" applyNumberFormat="1" applyFont="1" applyFill="1" applyBorder="1" applyAlignment="1">
      <alignment horizontal="right" vertical="center"/>
    </xf>
    <xf numFmtId="0" fontId="8" fillId="5" borderId="0" xfId="5" applyFont="1" applyFill="1" applyAlignment="1">
      <alignment horizontal="right" vertical="center"/>
    </xf>
    <xf numFmtId="179" fontId="18" fillId="6" borderId="18" xfId="5" applyNumberFormat="1" applyFont="1" applyFill="1" applyBorder="1" applyAlignment="1">
      <alignment horizontal="center" vertical="center"/>
    </xf>
    <xf numFmtId="179" fontId="8" fillId="7" borderId="18" xfId="5" applyNumberFormat="1" applyFont="1" applyFill="1" applyBorder="1" applyAlignment="1">
      <alignment horizontal="center" vertical="center"/>
    </xf>
    <xf numFmtId="0" fontId="10" fillId="5" borderId="0" xfId="5" applyFont="1" applyFill="1">
      <alignment vertical="center"/>
    </xf>
    <xf numFmtId="0" fontId="10" fillId="0" borderId="0" xfId="7" applyFont="1">
      <alignment vertical="center"/>
    </xf>
    <xf numFmtId="0" fontId="8" fillId="4" borderId="4" xfId="7" applyFont="1" applyFill="1" applyBorder="1" applyAlignment="1">
      <alignment horizontal="center" vertical="center"/>
    </xf>
    <xf numFmtId="0" fontId="8" fillId="4" borderId="2" xfId="7" applyFont="1" applyFill="1" applyBorder="1" applyAlignment="1">
      <alignment horizontal="center" vertical="center"/>
    </xf>
    <xf numFmtId="0" fontId="8" fillId="4" borderId="3" xfId="7" quotePrefix="1" applyFont="1" applyFill="1" applyBorder="1" applyAlignment="1">
      <alignment horizontal="center" vertical="center"/>
    </xf>
    <xf numFmtId="0" fontId="8" fillId="4" borderId="4" xfId="7" quotePrefix="1" applyFont="1" applyFill="1" applyBorder="1" applyAlignment="1">
      <alignment horizontal="center" vertical="center" wrapText="1"/>
    </xf>
    <xf numFmtId="0" fontId="8" fillId="4" borderId="4" xfId="7" quotePrefix="1" applyFont="1" applyFill="1" applyBorder="1" applyAlignment="1">
      <alignment horizontal="center" vertical="center"/>
    </xf>
    <xf numFmtId="178" fontId="8" fillId="0" borderId="5" xfId="7" applyNumberFormat="1" applyFont="1" applyBorder="1">
      <alignment vertical="center"/>
    </xf>
    <xf numFmtId="178" fontId="8" fillId="0" borderId="6" xfId="7" applyNumberFormat="1" applyFont="1" applyBorder="1">
      <alignment vertical="center"/>
    </xf>
    <xf numFmtId="178" fontId="8" fillId="0" borderId="7" xfId="7" applyNumberFormat="1" applyFont="1" applyBorder="1">
      <alignment vertical="center"/>
    </xf>
    <xf numFmtId="177" fontId="8" fillId="0" borderId="8" xfId="7" applyNumberFormat="1" applyFont="1" applyBorder="1" applyAlignment="1">
      <alignment horizontal="right" vertical="center"/>
    </xf>
    <xf numFmtId="177" fontId="8" fillId="0" borderId="9" xfId="7" applyNumberFormat="1" applyFont="1" applyBorder="1" applyAlignment="1">
      <alignment horizontal="right" vertical="center"/>
    </xf>
    <xf numFmtId="177" fontId="8" fillId="0" borderId="10" xfId="7" applyNumberFormat="1" applyFont="1" applyBorder="1" applyAlignment="1">
      <alignment horizontal="right" vertical="center"/>
    </xf>
    <xf numFmtId="178" fontId="8" fillId="0" borderId="11" xfId="7" applyNumberFormat="1" applyFont="1" applyBorder="1">
      <alignment vertical="center"/>
    </xf>
    <xf numFmtId="178" fontId="8" fillId="0" borderId="12" xfId="7" applyNumberFormat="1" applyFont="1" applyBorder="1">
      <alignment vertical="center"/>
    </xf>
    <xf numFmtId="178" fontId="8" fillId="0" borderId="13" xfId="7" applyNumberFormat="1" applyFont="1" applyBorder="1">
      <alignment vertical="center"/>
    </xf>
    <xf numFmtId="177" fontId="8" fillId="0" borderId="14" xfId="7" applyNumberFormat="1" applyFont="1" applyBorder="1" applyAlignment="1">
      <alignment horizontal="right" vertical="center"/>
    </xf>
    <xf numFmtId="177" fontId="8" fillId="0" borderId="15" xfId="7" applyNumberFormat="1" applyFont="1" applyBorder="1" applyAlignment="1">
      <alignment horizontal="right" vertical="center"/>
    </xf>
    <xf numFmtId="177" fontId="8" fillId="0" borderId="16" xfId="7" applyNumberFormat="1" applyFont="1" applyBorder="1" applyAlignment="1">
      <alignment horizontal="right" vertical="center"/>
    </xf>
    <xf numFmtId="178" fontId="8" fillId="0" borderId="14" xfId="7" applyNumberFormat="1" applyFont="1" applyBorder="1">
      <alignment vertical="center"/>
    </xf>
    <xf numFmtId="178" fontId="8" fillId="0" borderId="15" xfId="7" applyNumberFormat="1" applyFont="1" applyBorder="1">
      <alignment vertical="center"/>
    </xf>
    <xf numFmtId="178" fontId="8" fillId="0" borderId="16" xfId="7" applyNumberFormat="1" applyFont="1" applyBorder="1">
      <alignment vertical="center"/>
    </xf>
    <xf numFmtId="0" fontId="8" fillId="5" borderId="0" xfId="7" applyFont="1" applyFill="1">
      <alignment vertical="center"/>
    </xf>
    <xf numFmtId="177" fontId="8" fillId="5" borderId="0" xfId="7" applyNumberFormat="1" applyFont="1" applyFill="1">
      <alignment vertical="center"/>
    </xf>
    <xf numFmtId="177" fontId="8" fillId="5" borderId="17" xfId="7" applyNumberFormat="1" applyFont="1" applyFill="1" applyBorder="1">
      <alignment vertical="center"/>
    </xf>
    <xf numFmtId="177" fontId="8" fillId="5" borderId="17" xfId="7" applyNumberFormat="1" applyFont="1" applyFill="1" applyBorder="1" applyAlignment="1">
      <alignment horizontal="right" vertical="center"/>
    </xf>
    <xf numFmtId="0" fontId="8" fillId="5" borderId="0" xfId="7" applyFont="1" applyFill="1" applyAlignment="1">
      <alignment horizontal="right" vertical="center"/>
    </xf>
    <xf numFmtId="179" fontId="18" fillId="6" borderId="18" xfId="7" applyNumberFormat="1" applyFont="1" applyFill="1" applyBorder="1" applyAlignment="1">
      <alignment horizontal="center" vertical="center"/>
    </xf>
    <xf numFmtId="179" fontId="8" fillId="7" borderId="18" xfId="7" applyNumberFormat="1" applyFont="1" applyFill="1" applyBorder="1" applyAlignment="1">
      <alignment horizontal="center" vertical="center"/>
    </xf>
    <xf numFmtId="0" fontId="10" fillId="5" borderId="0" xfId="7" applyFont="1" applyFill="1">
      <alignment vertical="center"/>
    </xf>
    <xf numFmtId="0" fontId="10" fillId="0" borderId="1" xfId="0" applyFont="1" applyBorder="1" applyAlignment="1">
      <alignment vertical="center" wrapText="1"/>
    </xf>
    <xf numFmtId="0" fontId="8" fillId="0" borderId="0" xfId="2" applyFont="1">
      <alignment vertical="center"/>
    </xf>
    <xf numFmtId="0" fontId="10" fillId="0" borderId="0" xfId="2" applyFont="1">
      <alignment vertical="center"/>
    </xf>
    <xf numFmtId="0" fontId="8" fillId="4" borderId="4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4" xfId="2" quotePrefix="1" applyFont="1" applyFill="1" applyBorder="1" applyAlignment="1">
      <alignment horizontal="center" vertical="center"/>
    </xf>
    <xf numFmtId="178" fontId="8" fillId="0" borderId="5" xfId="2" applyNumberFormat="1" applyFont="1" applyBorder="1">
      <alignment vertical="center"/>
    </xf>
    <xf numFmtId="178" fontId="8" fillId="0" borderId="6" xfId="2" applyNumberFormat="1" applyFont="1" applyBorder="1">
      <alignment vertical="center"/>
    </xf>
    <xf numFmtId="178" fontId="8" fillId="0" borderId="7" xfId="2" applyNumberFormat="1" applyFont="1" applyBorder="1">
      <alignment vertical="center"/>
    </xf>
    <xf numFmtId="178" fontId="8" fillId="0" borderId="11" xfId="2" applyNumberFormat="1" applyFont="1" applyBorder="1">
      <alignment vertical="center"/>
    </xf>
    <xf numFmtId="178" fontId="8" fillId="0" borderId="12" xfId="2" applyNumberFormat="1" applyFont="1" applyBorder="1">
      <alignment vertical="center"/>
    </xf>
    <xf numFmtId="178" fontId="8" fillId="0" borderId="13" xfId="2" applyNumberFormat="1" applyFont="1" applyBorder="1">
      <alignment vertical="center"/>
    </xf>
    <xf numFmtId="177" fontId="8" fillId="0" borderId="14" xfId="2" applyNumberFormat="1" applyFont="1" applyBorder="1" applyAlignment="1">
      <alignment horizontal="right" vertical="center"/>
    </xf>
    <xf numFmtId="177" fontId="8" fillId="0" borderId="15" xfId="2" applyNumberFormat="1" applyFont="1" applyBorder="1" applyAlignment="1">
      <alignment horizontal="right" vertical="center"/>
    </xf>
    <xf numFmtId="177" fontId="8" fillId="0" borderId="16" xfId="2" applyNumberFormat="1" applyFont="1" applyBorder="1" applyAlignment="1">
      <alignment horizontal="right" vertical="center"/>
    </xf>
    <xf numFmtId="178" fontId="8" fillId="0" borderId="14" xfId="2" applyNumberFormat="1" applyFont="1" applyBorder="1">
      <alignment vertical="center"/>
    </xf>
    <xf numFmtId="178" fontId="8" fillId="0" borderId="15" xfId="2" applyNumberFormat="1" applyFont="1" applyBorder="1">
      <alignment vertical="center"/>
    </xf>
    <xf numFmtId="178" fontId="8" fillId="0" borderId="16" xfId="2" applyNumberFormat="1" applyFont="1" applyBorder="1">
      <alignment vertical="center"/>
    </xf>
    <xf numFmtId="177" fontId="8" fillId="0" borderId="8" xfId="2" applyNumberFormat="1" applyFont="1" applyBorder="1" applyAlignment="1">
      <alignment horizontal="right" vertical="center" shrinkToFit="1"/>
    </xf>
    <xf numFmtId="177" fontId="8" fillId="0" borderId="9" xfId="2" applyNumberFormat="1" applyFont="1" applyBorder="1" applyAlignment="1">
      <alignment horizontal="right" vertical="center" shrinkToFit="1"/>
    </xf>
    <xf numFmtId="177" fontId="8" fillId="0" borderId="10" xfId="2" applyNumberFormat="1" applyFont="1" applyBorder="1" applyAlignment="1">
      <alignment horizontal="right" vertical="center" shrinkToFit="1"/>
    </xf>
    <xf numFmtId="0" fontId="10" fillId="0" borderId="0" xfId="2" applyFont="1" applyAlignment="1">
      <alignment vertical="center" shrinkToFit="1"/>
    </xf>
    <xf numFmtId="0" fontId="8" fillId="4" borderId="3" xfId="2" quotePrefix="1" applyFont="1" applyFill="1" applyBorder="1" applyAlignment="1">
      <alignment horizontal="center" vertical="center" wrapText="1"/>
    </xf>
    <xf numFmtId="0" fontId="8" fillId="4" borderId="4" xfId="2" quotePrefix="1" applyFont="1" applyFill="1" applyBorder="1" applyAlignment="1">
      <alignment horizontal="center" vertical="center" wrapText="1"/>
    </xf>
    <xf numFmtId="0" fontId="10" fillId="5" borderId="0" xfId="2" applyFont="1" applyFill="1">
      <alignment vertical="center"/>
    </xf>
    <xf numFmtId="0" fontId="8" fillId="5" borderId="0" xfId="2" applyFont="1" applyFill="1">
      <alignment vertical="center"/>
    </xf>
    <xf numFmtId="177" fontId="8" fillId="5" borderId="0" xfId="2" applyNumberFormat="1" applyFont="1" applyFill="1">
      <alignment vertical="center"/>
    </xf>
    <xf numFmtId="177" fontId="8" fillId="5" borderId="17" xfId="2" applyNumberFormat="1" applyFont="1" applyFill="1" applyBorder="1">
      <alignment vertical="center"/>
    </xf>
    <xf numFmtId="177" fontId="8" fillId="5" borderId="17" xfId="2" applyNumberFormat="1" applyFont="1" applyFill="1" applyBorder="1" applyAlignment="1">
      <alignment horizontal="right" vertical="center"/>
    </xf>
    <xf numFmtId="0" fontId="8" fillId="5" borderId="0" xfId="2" applyFont="1" applyFill="1" applyAlignment="1">
      <alignment horizontal="right" vertical="center"/>
    </xf>
    <xf numFmtId="179" fontId="18" fillId="6" borderId="18" xfId="2" applyNumberFormat="1" applyFont="1" applyFill="1" applyBorder="1" applyAlignment="1">
      <alignment horizontal="center" vertical="center"/>
    </xf>
    <xf numFmtId="179" fontId="8" fillId="7" borderId="18" xfId="2" applyNumberFormat="1" applyFont="1" applyFill="1" applyBorder="1" applyAlignment="1">
      <alignment horizontal="center" vertical="center"/>
    </xf>
    <xf numFmtId="0" fontId="10" fillId="0" borderId="0" xfId="9" applyFont="1">
      <alignment vertical="center"/>
    </xf>
    <xf numFmtId="178" fontId="10" fillId="0" borderId="0" xfId="9" applyNumberFormat="1" applyFont="1">
      <alignment vertical="center"/>
    </xf>
    <xf numFmtId="0" fontId="10" fillId="9" borderId="0" xfId="9" applyFont="1" applyFill="1">
      <alignment vertical="center"/>
    </xf>
    <xf numFmtId="0" fontId="10" fillId="0" borderId="16" xfId="5" applyFont="1" applyBorder="1" applyAlignment="1">
      <alignment vertical="center" wrapText="1"/>
    </xf>
    <xf numFmtId="0" fontId="10" fillId="0" borderId="7" xfId="5" applyFont="1" applyBorder="1" applyAlignment="1">
      <alignment vertical="center" wrapText="1"/>
    </xf>
    <xf numFmtId="0" fontId="10" fillId="0" borderId="10" xfId="5" applyFont="1" applyBorder="1" applyAlignment="1">
      <alignment vertical="center" wrapText="1"/>
    </xf>
    <xf numFmtId="0" fontId="10" fillId="0" borderId="20" xfId="5" applyFont="1" applyBorder="1" applyAlignment="1">
      <alignment horizontal="left" vertical="center" wrapText="1"/>
    </xf>
    <xf numFmtId="0" fontId="10" fillId="0" borderId="21" xfId="5" applyFont="1" applyBorder="1" applyAlignment="1">
      <alignment horizontal="left" vertical="center" wrapText="1"/>
    </xf>
    <xf numFmtId="0" fontId="10" fillId="0" borderId="22" xfId="5" applyFont="1" applyBorder="1" applyAlignment="1">
      <alignment horizontal="left" vertical="center" wrapText="1"/>
    </xf>
    <xf numFmtId="0" fontId="10" fillId="0" borderId="22" xfId="7" applyFont="1" applyBorder="1" applyAlignment="1">
      <alignment horizontal="left" vertical="center" wrapText="1"/>
    </xf>
    <xf numFmtId="0" fontId="10" fillId="0" borderId="21" xfId="7" applyFont="1" applyBorder="1" applyAlignment="1">
      <alignment horizontal="left" vertical="center" wrapText="1"/>
    </xf>
    <xf numFmtId="0" fontId="10" fillId="0" borderId="16" xfId="7" applyFont="1" applyBorder="1" applyAlignment="1">
      <alignment vertical="center" wrapText="1"/>
    </xf>
    <xf numFmtId="0" fontId="10" fillId="0" borderId="7" xfId="7" applyFont="1" applyBorder="1" applyAlignment="1">
      <alignment vertical="center" wrapText="1"/>
    </xf>
    <xf numFmtId="0" fontId="10" fillId="0" borderId="10" xfId="7" applyFont="1" applyBorder="1" applyAlignment="1">
      <alignment vertical="center" wrapText="1"/>
    </xf>
    <xf numFmtId="0" fontId="10" fillId="0" borderId="20" xfId="7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</cellXfs>
  <cellStyles count="10">
    <cellStyle name="標準" xfId="0" builtinId="0"/>
    <cellStyle name="標準 2" xfId="1" xr:uid="{9D18FDE9-3730-44B6-ADD3-A4D20498B84B}"/>
    <cellStyle name="標準 3" xfId="2" xr:uid="{9AFC300E-B1C4-4F4F-A0FE-359BD02EA14A}"/>
    <cellStyle name="標準 3 2" xfId="6" xr:uid="{32E65D48-08E9-43F0-885B-0B04D172BF96}"/>
    <cellStyle name="標準 3 2 2" xfId="9" xr:uid="{FB1FFA03-FD27-45B5-9FD3-3E24A9F5B98B}"/>
    <cellStyle name="標準 3 3" xfId="7" xr:uid="{69196BDB-4072-4D2C-9785-D8A161B003A4}"/>
    <cellStyle name="標準 4" xfId="4" xr:uid="{B81BBC53-54C6-4740-8860-3BB4FF2B302D}"/>
    <cellStyle name="標準 5" xfId="5" xr:uid="{C94917C8-1E5F-4556-94DC-A34A4483433F}"/>
    <cellStyle name="標準 6" xfId="8" xr:uid="{EC033000-F43F-4121-9896-11D2D42138D5}"/>
    <cellStyle name="標準_Ｑ１_大和図表(ﾘﾃｰﾙ)" xfId="3" xr:uid="{D1ECBF9A-90CC-440F-9CBA-D46BCEF1D078}"/>
  </cellStyles>
  <dxfs count="1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41550014581519"/>
          <c:y val="9.5382908880910527E-2"/>
          <c:w val="0.50178186060075824"/>
          <c:h val="0.86354880570150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問68!$R$4:$R$14</c:f>
              <c:strCache>
                <c:ptCount val="11"/>
                <c:pt idx="0">
                  <c:v>音楽・コンサート</c:v>
                </c:pt>
                <c:pt idx="1">
                  <c:v>発表会・リハーサル</c:v>
                </c:pt>
                <c:pt idx="2">
                  <c:v>講演・講座・説明会・研修セミナー</c:v>
                </c:pt>
                <c:pt idx="3">
                  <c:v>映画</c:v>
                </c:pt>
                <c:pt idx="4">
                  <c:v>演劇</c:v>
                </c:pt>
                <c:pt idx="5">
                  <c:v>ダンス・舞踊</c:v>
                </c:pt>
                <c:pt idx="6">
                  <c:v>伝統芸能</c:v>
                </c:pt>
                <c:pt idx="7">
                  <c:v>式典</c:v>
                </c:pt>
                <c:pt idx="8">
                  <c:v>その他</c:v>
                </c:pt>
                <c:pt idx="9">
                  <c:v>利用していない</c:v>
                </c:pt>
                <c:pt idx="10">
                  <c:v>（無効回答）</c:v>
                </c:pt>
              </c:strCache>
            </c:strRef>
          </c:cat>
          <c:val>
            <c:numRef>
              <c:f>問68!$T$4:$T$14</c:f>
              <c:numCache>
                <c:formatCode>0.0"%"</c:formatCode>
                <c:ptCount val="11"/>
                <c:pt idx="0">
                  <c:v>12.773722627737227</c:v>
                </c:pt>
                <c:pt idx="1">
                  <c:v>7.9562043795620445</c:v>
                </c:pt>
                <c:pt idx="2">
                  <c:v>4.3065693430656937</c:v>
                </c:pt>
                <c:pt idx="3">
                  <c:v>3.2116788321167884</c:v>
                </c:pt>
                <c:pt idx="4">
                  <c:v>2.7007299270072993</c:v>
                </c:pt>
                <c:pt idx="5">
                  <c:v>2.1897810218978102</c:v>
                </c:pt>
                <c:pt idx="6">
                  <c:v>1.8978102189781021</c:v>
                </c:pt>
                <c:pt idx="7">
                  <c:v>1.2408759124087592</c:v>
                </c:pt>
                <c:pt idx="8">
                  <c:v>1.4598540145985401</c:v>
                </c:pt>
                <c:pt idx="9">
                  <c:v>68.321167883211672</c:v>
                </c:pt>
                <c:pt idx="10">
                  <c:v>3.4306569343065698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9-4EBA-A6FE-F4C2FA37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ajorUnit val="10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5C-451B-87C2-0FDE99E9FA31}"/>
              </c:ext>
            </c:extLst>
          </c:dPt>
          <c:dPt>
            <c:idx val="1"/>
            <c:bubble3D val="0"/>
            <c:spPr>
              <a:pattFill prst="wdDnDiag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5C-451B-87C2-0FDE99E9FA31}"/>
              </c:ext>
            </c:extLst>
          </c:dPt>
          <c:dPt>
            <c:idx val="2"/>
            <c:bubble3D val="0"/>
            <c:spPr>
              <a:pattFill prst="smGrid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5C-451B-87C2-0FDE99E9FA31}"/>
              </c:ext>
            </c:extLst>
          </c:dPt>
          <c:dPt>
            <c:idx val="3"/>
            <c:bubble3D val="0"/>
            <c:spPr>
              <a:pattFill prst="lgCheck">
                <a:fgClr>
                  <a:srgbClr val="0070C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5C-451B-87C2-0FDE99E9FA31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DC-4497-B4EB-D3EF6C66EA5B}"/>
              </c:ext>
            </c:extLst>
          </c:dPt>
          <c:dLbls>
            <c:dLbl>
              <c:idx val="0"/>
              <c:layout>
                <c:manualLayout>
                  <c:x val="-1.2802815256756165E-2"/>
                  <c:y val="-0.3944501848291879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7CDA7B2-413F-4E77-899C-AA96BF471C2D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FA050698-4639-4FB5-B6DD-952475C4879C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061846875666448"/>
                      <c:h val="0.17576223417883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85C-451B-87C2-0FDE99E9FA31}"/>
                </c:ext>
              </c:extLst>
            </c:dLbl>
            <c:dLbl>
              <c:idx val="1"/>
              <c:layout>
                <c:manualLayout>
                  <c:x val="-2.3459159735551294E-2"/>
                  <c:y val="-2.5621316935691436E-3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809972409878707"/>
                      <c:h val="0.247501921598770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85C-451B-87C2-0FDE99E9FA31}"/>
                </c:ext>
              </c:extLst>
            </c:dLbl>
            <c:dLbl>
              <c:idx val="2"/>
              <c:layout>
                <c:manualLayout>
                  <c:x val="-2.345915973555129E-2"/>
                  <c:y val="2.8183448629259544E-2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85C-451B-87C2-0FDE99E9FA31}"/>
                </c:ext>
              </c:extLst>
            </c:dLbl>
            <c:dLbl>
              <c:idx val="3"/>
              <c:layout>
                <c:manualLayout>
                  <c:x val="-5.5448923011303053E-2"/>
                  <c:y val="-3.3307712016397643E-2"/>
                </c:manualLayout>
              </c:layout>
              <c:tx>
                <c:rich>
                  <a:bodyPr/>
                  <a:lstStyle/>
                  <a:p>
                    <a:fld id="{77AB7953-E141-4396-B192-B62F23751328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A4D25290-5A29-4F75-8070-C8A853111971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85C-451B-87C2-0FDE99E9FA31}"/>
                </c:ext>
              </c:extLst>
            </c:dLbl>
            <c:dLbl>
              <c:idx val="4"/>
              <c:layout>
                <c:manualLayout>
                  <c:x val="4.2653017701002344E-3"/>
                  <c:y val="-5.3804765564950036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BDC-4497-B4EB-D3EF6C66EA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問69!$N$4:$N$8</c:f>
              <c:strCache>
                <c:ptCount val="5"/>
                <c:pt idx="0">
                  <c:v>新しいホールにおいても，
現在のコンセプトを
継承した方が良い</c:v>
                </c:pt>
                <c:pt idx="1">
                  <c:v>プロによる公演など質の高い文化芸術の鑑賞に重点を
置いたホールと
した方が良い</c:v>
                </c:pt>
                <c:pt idx="2">
                  <c:v>市民の文化芸術の発表に重点を
置いた使い勝手の良いホールとした方が良い</c:v>
                </c:pt>
                <c:pt idx="3">
                  <c:v>その他</c:v>
                </c:pt>
                <c:pt idx="4">
                  <c:v>（無効回答）</c:v>
                </c:pt>
              </c:strCache>
            </c:strRef>
          </c:cat>
          <c:val>
            <c:numRef>
              <c:f>問69!$P$4:$P$8</c:f>
              <c:numCache>
                <c:formatCode>0.0"%"</c:formatCode>
                <c:ptCount val="5"/>
                <c:pt idx="0">
                  <c:v>57.883211678832112</c:v>
                </c:pt>
                <c:pt idx="1">
                  <c:v>17.518248175182482</c:v>
                </c:pt>
                <c:pt idx="2">
                  <c:v>14.087591240875913</c:v>
                </c:pt>
                <c:pt idx="3">
                  <c:v>3.5036496350364965</c:v>
                </c:pt>
                <c:pt idx="4">
                  <c:v>7.007299270072993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5C-451B-87C2-0FDE99E9F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32831104659805"/>
          <c:y val="0.17636191439495574"/>
          <c:w val="0.74267532727307128"/>
          <c:h val="0.795793969108009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問69年齢層!$T$5</c:f>
              <c:strCache>
                <c:ptCount val="1"/>
                <c:pt idx="0">
                  <c:v>新しいホールに
おいても，現在の
コンセプトを継承
した方が良い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問69年齢層!$S$6:$S$14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問69年齢層!$T$6:$T$14</c:f>
              <c:numCache>
                <c:formatCode>0.0</c:formatCode>
                <c:ptCount val="9"/>
                <c:pt idx="0">
                  <c:v>60</c:v>
                </c:pt>
                <c:pt idx="1">
                  <c:v>64.444444444444443</c:v>
                </c:pt>
                <c:pt idx="2">
                  <c:v>61.818181818181813</c:v>
                </c:pt>
                <c:pt idx="3">
                  <c:v>68.867924528301884</c:v>
                </c:pt>
                <c:pt idx="4">
                  <c:v>64.074074074074076</c:v>
                </c:pt>
                <c:pt idx="5">
                  <c:v>53.6</c:v>
                </c:pt>
                <c:pt idx="6">
                  <c:v>54.368932038834949</c:v>
                </c:pt>
                <c:pt idx="7">
                  <c:v>52.325581395348841</c:v>
                </c:pt>
                <c:pt idx="8">
                  <c:v>39.896373056994818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1-431E-BFBA-33A35E18B9D4}"/>
            </c:ext>
          </c:extLst>
        </c:ser>
        <c:ser>
          <c:idx val="1"/>
          <c:order val="1"/>
          <c:tx>
            <c:strRef>
              <c:f>問69年齢層!$U$5</c:f>
              <c:strCache>
                <c:ptCount val="1"/>
                <c:pt idx="0">
                  <c:v>プロによる公演など
質の高い文化芸術の
鑑賞に重点を置いた
ホールとした方が良い</c:v>
                </c:pt>
              </c:strCache>
            </c:strRef>
          </c:tx>
          <c:spPr>
            <a:pattFill prst="wdDnDiag">
              <a:fgClr>
                <a:srgbClr val="FF0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問69年齢層!$S$6:$S$14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問69年齢層!$U$6:$U$14</c:f>
              <c:numCache>
                <c:formatCode>0.0</c:formatCode>
                <c:ptCount val="9"/>
                <c:pt idx="0">
                  <c:v>23.333333333333332</c:v>
                </c:pt>
                <c:pt idx="1">
                  <c:v>15.555555555555555</c:v>
                </c:pt>
                <c:pt idx="2">
                  <c:v>13.333333333333334</c:v>
                </c:pt>
                <c:pt idx="3">
                  <c:v>12.735849056603774</c:v>
                </c:pt>
                <c:pt idx="4">
                  <c:v>17.777777777777779</c:v>
                </c:pt>
                <c:pt idx="5">
                  <c:v>21.6</c:v>
                </c:pt>
                <c:pt idx="6">
                  <c:v>22.330097087378643</c:v>
                </c:pt>
                <c:pt idx="7">
                  <c:v>19.186046511627907</c:v>
                </c:pt>
                <c:pt idx="8">
                  <c:v>19.170984455958546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81-431E-BFBA-33A35E18B9D4}"/>
            </c:ext>
          </c:extLst>
        </c:ser>
        <c:ser>
          <c:idx val="2"/>
          <c:order val="2"/>
          <c:tx>
            <c:strRef>
              <c:f>問69年齢層!$V$5</c:f>
              <c:strCache>
                <c:ptCount val="1"/>
                <c:pt idx="0">
                  <c:v>市民の文化芸術の
発表に重点を置いた
使い勝手の良いホー
ルとした方が良い</c:v>
                </c:pt>
              </c:strCache>
            </c:strRef>
          </c:tx>
          <c:spPr>
            <a:pattFill prst="smGrid">
              <a:fgClr>
                <a:srgbClr val="FFC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問69年齢層!$S$6:$S$14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問69年齢層!$V$6:$V$14</c:f>
              <c:numCache>
                <c:formatCode>0.0</c:formatCode>
                <c:ptCount val="9"/>
                <c:pt idx="0">
                  <c:v>10</c:v>
                </c:pt>
                <c:pt idx="1">
                  <c:v>13.333333333333334</c:v>
                </c:pt>
                <c:pt idx="2">
                  <c:v>16.969696969696972</c:v>
                </c:pt>
                <c:pt idx="3">
                  <c:v>12.735849056603774</c:v>
                </c:pt>
                <c:pt idx="4">
                  <c:v>9.2592592592592595</c:v>
                </c:pt>
                <c:pt idx="5">
                  <c:v>14.399999999999999</c:v>
                </c:pt>
                <c:pt idx="6">
                  <c:v>9.7087378640776691</c:v>
                </c:pt>
                <c:pt idx="7">
                  <c:v>14.534883720930234</c:v>
                </c:pt>
                <c:pt idx="8">
                  <c:v>22.797927461139896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81-431E-BFBA-33A35E18B9D4}"/>
            </c:ext>
          </c:extLst>
        </c:ser>
        <c:ser>
          <c:idx val="4"/>
          <c:order val="3"/>
          <c:tx>
            <c:strRef>
              <c:f>問69年齢層!$W$5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lgCheck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5.4940710735688018E-3"/>
                  <c:y val="-1.9337045276359161E-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1-41FA-A534-F6EC2EA69970}"/>
                </c:ext>
              </c:extLst>
            </c:dLbl>
            <c:dLbl>
              <c:idx val="2"/>
              <c:layout>
                <c:manualLayout>
                  <c:x val="-7.8883960308258044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0E-442B-B3E1-27FCB1B4092E}"/>
                </c:ext>
              </c:extLst>
            </c:dLbl>
            <c:dLbl>
              <c:idx val="3"/>
              <c:layout>
                <c:manualLayout>
                  <c:x val="-4.1883384556333138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51-41FA-A534-F6EC2EA69970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51-41FA-A534-F6EC2EA6997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7200" tIns="0" rIns="7200" bIns="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val>
            <c:numRef>
              <c:f>問69年齢層!$W$6:$W$14</c:f>
              <c:numCache>
                <c:formatCode>0.0</c:formatCode>
                <c:ptCount val="9"/>
                <c:pt idx="0">
                  <c:v>3.3333333333333335</c:v>
                </c:pt>
                <c:pt idx="1">
                  <c:v>4.4444444444444446</c:v>
                </c:pt>
                <c:pt idx="2">
                  <c:v>4.2424242424242431</c:v>
                </c:pt>
                <c:pt idx="3">
                  <c:v>1.8867924528301887</c:v>
                </c:pt>
                <c:pt idx="4">
                  <c:v>2.5925925925925926</c:v>
                </c:pt>
                <c:pt idx="5">
                  <c:v>4.8</c:v>
                </c:pt>
                <c:pt idx="6">
                  <c:v>4.8543689320388346</c:v>
                </c:pt>
                <c:pt idx="7">
                  <c:v>3.4883720930232558</c:v>
                </c:pt>
                <c:pt idx="8">
                  <c:v>4.1450777202072544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1-41FA-A534-F6EC2EA69970}"/>
            </c:ext>
          </c:extLst>
        </c:ser>
        <c:ser>
          <c:idx val="3"/>
          <c:order val="4"/>
          <c:tx>
            <c:strRef>
              <c:f>問69年齢層!$X$5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009D-4A61-BFA6-FFDB50E50CB5}"/>
                </c:ext>
              </c:extLst>
            </c:dLbl>
            <c:dLbl>
              <c:idx val="1"/>
              <c:layout>
                <c:manualLayout>
                  <c:x val="2.4255320299174755E-2"/>
                  <c:y val="4.3311417759310232E-7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39A7-4806-843B-85FADFD47131}"/>
                </c:ext>
              </c:extLst>
            </c:dLbl>
            <c:dLbl>
              <c:idx val="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0E-442B-B3E1-27FCB1B4092E}"/>
                </c:ext>
              </c:extLst>
            </c:dLbl>
            <c:dLbl>
              <c:idx val="3"/>
              <c:layout>
                <c:manualLayout>
                  <c:x val="8.2417555674843494E-3"/>
                  <c:y val="-6.7197861165172311E-17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1B51-41FA-A534-F6EC2EA699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問69年齢層!$S$6:$S$14</c:f>
              <c:strCache>
                <c:ptCount val="9"/>
                <c:pt idx="0">
                  <c:v>16～19歳(n=30)</c:v>
                </c:pt>
                <c:pt idx="1">
                  <c:v>20～29歳(n=90)</c:v>
                </c:pt>
                <c:pt idx="2">
                  <c:v>30～39歳(n=165)</c:v>
                </c:pt>
                <c:pt idx="3">
                  <c:v>40～49歳(n=212)</c:v>
                </c:pt>
                <c:pt idx="4">
                  <c:v>50～59歳(n=270)</c:v>
                </c:pt>
                <c:pt idx="5">
                  <c:v>60～64歳(n=125)</c:v>
                </c:pt>
                <c:pt idx="6">
                  <c:v>65～69歳(n=103)</c:v>
                </c:pt>
                <c:pt idx="7">
                  <c:v>70～74歳(n=172)</c:v>
                </c:pt>
                <c:pt idx="8">
                  <c:v>75歳以上(n=193)</c:v>
                </c:pt>
              </c:strCache>
            </c:strRef>
          </c:cat>
          <c:val>
            <c:numRef>
              <c:f>問69年齢層!$X$6:$X$14</c:f>
              <c:numCache>
                <c:formatCode>0.0</c:formatCode>
                <c:ptCount val="9"/>
                <c:pt idx="0">
                  <c:v>3.3333333333333335</c:v>
                </c:pt>
                <c:pt idx="1">
                  <c:v>2.2222222222222223</c:v>
                </c:pt>
                <c:pt idx="2">
                  <c:v>3.6363636363636362</c:v>
                </c:pt>
                <c:pt idx="3">
                  <c:v>3.7735849056603774</c:v>
                </c:pt>
                <c:pt idx="4">
                  <c:v>6.2962962962962958</c:v>
                </c:pt>
                <c:pt idx="5">
                  <c:v>5.6000000000000005</c:v>
                </c:pt>
                <c:pt idx="6">
                  <c:v>8.7378640776699026</c:v>
                </c:pt>
                <c:pt idx="7">
                  <c:v>10.465116279069768</c:v>
                </c:pt>
                <c:pt idx="8">
                  <c:v>13.989637305699482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81-431E-BFBA-33A35E18B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853509664292974E-2"/>
          <c:y val="4.6267511220782251E-2"/>
          <c:w val="0.91349610037300777"/>
          <c:h val="0.9074649775584354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問69年齢層!$T$5</c:f>
              <c:strCache>
                <c:ptCount val="1"/>
                <c:pt idx="0">
                  <c:v>新しいホールに
おいても，現在の
コンセプトを継承
した方が良い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19-42D7-AB11-7F41C3976D52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2619-42D7-AB11-7F41C3976D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問69年齢層!$S$4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問69年齢層!$T$4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19-42D7-AB11-7F41C3976D52}"/>
            </c:ext>
          </c:extLst>
        </c:ser>
        <c:ser>
          <c:idx val="1"/>
          <c:order val="1"/>
          <c:tx>
            <c:strRef>
              <c:f>問69年齢層!$U$5</c:f>
              <c:strCache>
                <c:ptCount val="1"/>
                <c:pt idx="0">
                  <c:v>プロによる公演など
質の高い文化芸術の
鑑賞に重点を置いた
ホールとした方が良い</c:v>
                </c:pt>
              </c:strCache>
            </c:strRef>
          </c:tx>
          <c:spPr>
            <a:pattFill prst="wdDnDiag">
              <a:fgClr>
                <a:srgbClr val="FF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問69年齢層!$S$4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問69年齢層!$U$4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19-42D7-AB11-7F41C3976D52}"/>
            </c:ext>
          </c:extLst>
        </c:ser>
        <c:ser>
          <c:idx val="2"/>
          <c:order val="2"/>
          <c:tx>
            <c:strRef>
              <c:f>問69年齢層!$V$5</c:f>
              <c:strCache>
                <c:ptCount val="1"/>
                <c:pt idx="0">
                  <c:v>市民の文化芸術の
発表に重点を置いた
使い勝手の良いホー
ルとした方が良い</c:v>
                </c:pt>
              </c:strCache>
            </c:strRef>
          </c:tx>
          <c:spPr>
            <a:pattFill prst="smGrid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問69年齢層!$S$4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問69年齢層!$V$4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19-42D7-AB11-7F41C3976D52}"/>
            </c:ext>
          </c:extLst>
        </c:ser>
        <c:ser>
          <c:idx val="4"/>
          <c:order val="3"/>
          <c:tx>
            <c:strRef>
              <c:f>問69年齢層!$W$5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lgCheck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7CDD220-90BF-490B-88B7-47370123449D}" type="SERIESNAME">
                      <a:rPr lang="ja-JP" altLang="en-US">
                        <a:solidFill>
                          <a:sysClr val="windowText" lastClr="000000"/>
                        </a:solidFill>
                      </a:rPr>
                      <a:pPr/>
                      <a:t>[系列名]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AF9-48AE-B3F6-0DE8B871975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問69年齢層!$W$4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9-48AE-B3F6-0DE8B8719757}"/>
            </c:ext>
          </c:extLst>
        </c:ser>
        <c:ser>
          <c:idx val="3"/>
          <c:order val="4"/>
          <c:tx>
            <c:strRef>
              <c:f>問69年齢層!$X$5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pattFill prst="dkHorz">
              <a:fgClr>
                <a:srgbClr val="92D05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619-42D7-AB11-7F41C3976D52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問69年齢層!$S$4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問69年齢層!$X$4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19-42D7-AB11-7F41C3976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41550014581519"/>
          <c:y val="4.4335904080737447E-2"/>
          <c:w val="0.50178186060075824"/>
          <c:h val="0.888604967228864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問70!$R$4:$R$10</c:f>
              <c:strCache>
                <c:ptCount val="7"/>
                <c:pt idx="0">
                  <c:v>催し開催時だけでなく，日頃からにぎわいを生み出す施設であること</c:v>
                </c:pt>
                <c:pt idx="1">
                  <c:v>バリアフリー対応が充実していること</c:v>
                </c:pt>
                <c:pt idx="2">
                  <c:v>施設を使用する際に，市民が気軽に利用しやすい機器・設備等があること</c:v>
                </c:pt>
                <c:pt idx="3">
                  <c:v>気軽に交流できる場があるなど，人々の交流が広がる施設であること</c:v>
                </c:pt>
                <c:pt idx="4">
                  <c:v>専門のスタッフが技術指導を行うなど，文化芸術の専門相談に対応できること</c:v>
                </c:pt>
                <c:pt idx="5">
                  <c:v>その他</c:v>
                </c:pt>
                <c:pt idx="6">
                  <c:v>（無効回答）</c:v>
                </c:pt>
              </c:strCache>
            </c:strRef>
          </c:cat>
          <c:val>
            <c:numRef>
              <c:f>問70!$T$4:$T$10</c:f>
              <c:numCache>
                <c:formatCode>0.0"%"</c:formatCode>
                <c:ptCount val="7"/>
                <c:pt idx="0">
                  <c:v>44.379562043795623</c:v>
                </c:pt>
                <c:pt idx="1">
                  <c:v>38.978102189781019</c:v>
                </c:pt>
                <c:pt idx="2">
                  <c:v>29.051094890510949</c:v>
                </c:pt>
                <c:pt idx="3">
                  <c:v>22.627737226277372</c:v>
                </c:pt>
                <c:pt idx="4">
                  <c:v>7.3722627737226283</c:v>
                </c:pt>
                <c:pt idx="5">
                  <c:v>2.4817518248175183</c:v>
                </c:pt>
                <c:pt idx="6">
                  <c:v>6.6423357664233578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5-467D-8296-093439EDB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ajorUnit val="10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81917</xdr:rowOff>
    </xdr:from>
    <xdr:to>
      <xdr:col>14</xdr:col>
      <xdr:colOff>0</xdr:colOff>
      <xdr:row>24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68409E8-2790-415E-8419-AA3E617F6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A79A0B9-8CF0-46C0-AD3A-408AB1900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142875</xdr:rowOff>
    </xdr:from>
    <xdr:to>
      <xdr:col>14</xdr:col>
      <xdr:colOff>9525</xdr:colOff>
      <xdr:row>30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AA736CC4-FD2E-22D9-A42C-43609A5E84D0}"/>
            </a:ext>
          </a:extLst>
        </xdr:cNvPr>
        <xdr:cNvGrpSpPr/>
      </xdr:nvGrpSpPr>
      <xdr:grpSpPr>
        <a:xfrm>
          <a:off x="266700" y="390525"/>
          <a:ext cx="9258300" cy="7038975"/>
          <a:chOff x="266700" y="366414"/>
          <a:chExt cx="9258300" cy="8548986"/>
        </a:xfrm>
      </xdr:grpSpPr>
      <xdr:graphicFrame macro="">
        <xdr:nvGraphicFramePr>
          <xdr:cNvPr id="2" name="グラフ 1">
            <a:extLst>
              <a:ext uri="{FF2B5EF4-FFF2-40B4-BE49-F238E27FC236}">
                <a16:creationId xmlns:a16="http://schemas.microsoft.com/office/drawing/2014/main" id="{B5C478B1-22EA-4E0E-86A1-92BE4CCA0979}"/>
              </a:ext>
            </a:extLst>
          </xdr:cNvPr>
          <xdr:cNvGraphicFramePr>
            <a:graphicFrameLocks/>
          </xdr:cNvGraphicFramePr>
        </xdr:nvGraphicFramePr>
        <xdr:xfrm>
          <a:off x="266700" y="502920"/>
          <a:ext cx="9248775" cy="84124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FE46CDD5-4990-410F-A313-A1D4B9C81DDC}"/>
              </a:ext>
            </a:extLst>
          </xdr:cNvPr>
          <xdr:cNvGraphicFramePr>
            <a:graphicFrameLocks/>
          </xdr:cNvGraphicFramePr>
        </xdr:nvGraphicFramePr>
        <xdr:xfrm>
          <a:off x="504825" y="366414"/>
          <a:ext cx="9020175" cy="13766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129539</xdr:rowOff>
    </xdr:from>
    <xdr:to>
      <xdr:col>14</xdr:col>
      <xdr:colOff>0</xdr:colOff>
      <xdr:row>19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7776ED3-5CCB-4F11-8180-FB2BD9EDC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DCF9-47C4-4692-8B29-383F9650AC26}">
  <dimension ref="Q3:T16"/>
  <sheetViews>
    <sheetView tabSelected="1" zoomScaleNormal="100" zoomScaleSheetLayoutView="100" workbookViewId="0">
      <selection activeCell="Q3" sqref="Q3"/>
    </sheetView>
  </sheetViews>
  <sheetFormatPr defaultColWidth="9" defaultRowHeight="16.899999999999999" customHeight="1" x14ac:dyDescent="0.15"/>
  <cols>
    <col min="1" max="2" width="1.75" style="5" customWidth="1"/>
    <col min="3" max="13" width="9" style="5"/>
    <col min="14" max="14" width="9" style="5" customWidth="1"/>
    <col min="15" max="16" width="1.75" style="5" customWidth="1"/>
    <col min="17" max="17" width="9" style="5"/>
    <col min="18" max="18" width="20.75" style="5" customWidth="1"/>
    <col min="19" max="16384" width="9" style="5"/>
  </cols>
  <sheetData>
    <row r="3" spans="17:20" ht="16.899999999999999" customHeight="1" x14ac:dyDescent="0.15">
      <c r="Q3" s="5" t="s">
        <v>47</v>
      </c>
    </row>
    <row r="4" spans="17:20" ht="16.899999999999999" customHeight="1" x14ac:dyDescent="0.15">
      <c r="Q4" s="1" t="s">
        <v>64</v>
      </c>
      <c r="R4" s="2" t="s">
        <v>23</v>
      </c>
      <c r="S4" s="3">
        <v>175</v>
      </c>
      <c r="T4" s="4">
        <f>S4/S$16*100</f>
        <v>12.773722627737227</v>
      </c>
    </row>
    <row r="5" spans="17:20" ht="16.899999999999999" customHeight="1" x14ac:dyDescent="0.15">
      <c r="Q5" s="1" t="s">
        <v>70</v>
      </c>
      <c r="R5" s="2" t="s">
        <v>30</v>
      </c>
      <c r="S5" s="3">
        <v>109</v>
      </c>
      <c r="T5" s="4">
        <f t="shared" ref="T5:T16" si="0">S5/S$16*100</f>
        <v>7.9562043795620445</v>
      </c>
    </row>
    <row r="6" spans="17:20" ht="16.899999999999999" customHeight="1" x14ac:dyDescent="0.15">
      <c r="Q6" s="1" t="s">
        <v>68</v>
      </c>
      <c r="R6" s="2" t="s">
        <v>25</v>
      </c>
      <c r="S6" s="3">
        <v>59</v>
      </c>
      <c r="T6" s="4">
        <f t="shared" si="0"/>
        <v>4.3065693430656937</v>
      </c>
    </row>
    <row r="7" spans="17:20" ht="16.899999999999999" customHeight="1" x14ac:dyDescent="0.15">
      <c r="Q7" s="1" t="s">
        <v>65</v>
      </c>
      <c r="R7" s="2" t="s">
        <v>24</v>
      </c>
      <c r="S7" s="3">
        <v>44</v>
      </c>
      <c r="T7" s="4">
        <f t="shared" si="0"/>
        <v>3.2116788321167884</v>
      </c>
    </row>
    <row r="8" spans="17:20" ht="16.899999999999999" customHeight="1" x14ac:dyDescent="0.15">
      <c r="Q8" s="1" t="s">
        <v>63</v>
      </c>
      <c r="R8" s="2" t="s">
        <v>31</v>
      </c>
      <c r="S8" s="3">
        <v>37</v>
      </c>
      <c r="T8" s="4">
        <f t="shared" si="0"/>
        <v>2.7007299270072993</v>
      </c>
    </row>
    <row r="9" spans="17:20" ht="16.899999999999999" customHeight="1" x14ac:dyDescent="0.15">
      <c r="Q9" s="1" t="s">
        <v>67</v>
      </c>
      <c r="R9" s="2" t="s">
        <v>26</v>
      </c>
      <c r="S9" s="3">
        <v>30</v>
      </c>
      <c r="T9" s="4">
        <f t="shared" si="0"/>
        <v>2.1897810218978102</v>
      </c>
    </row>
    <row r="10" spans="17:20" ht="16.899999999999999" customHeight="1" x14ac:dyDescent="0.15">
      <c r="Q10" s="1" t="s">
        <v>66</v>
      </c>
      <c r="R10" s="2" t="s">
        <v>32</v>
      </c>
      <c r="S10" s="3">
        <v>26</v>
      </c>
      <c r="T10" s="4">
        <f t="shared" si="0"/>
        <v>1.8978102189781021</v>
      </c>
    </row>
    <row r="11" spans="17:20" ht="16.899999999999999" customHeight="1" x14ac:dyDescent="0.15">
      <c r="Q11" s="1" t="s">
        <v>69</v>
      </c>
      <c r="R11" s="2" t="s">
        <v>33</v>
      </c>
      <c r="S11" s="3">
        <v>17</v>
      </c>
      <c r="T11" s="4">
        <f t="shared" si="0"/>
        <v>1.2408759124087592</v>
      </c>
    </row>
    <row r="12" spans="17:20" ht="16.899999999999999" customHeight="1" x14ac:dyDescent="0.15">
      <c r="Q12" s="1" t="s">
        <v>71</v>
      </c>
      <c r="R12" s="2" t="s">
        <v>27</v>
      </c>
      <c r="S12" s="3">
        <v>20</v>
      </c>
      <c r="T12" s="4">
        <f t="shared" si="0"/>
        <v>1.4598540145985401</v>
      </c>
    </row>
    <row r="13" spans="17:20" ht="16.899999999999999" customHeight="1" x14ac:dyDescent="0.15">
      <c r="Q13" s="1" t="s">
        <v>72</v>
      </c>
      <c r="R13" s="2" t="s">
        <v>34</v>
      </c>
      <c r="S13" s="3">
        <v>936</v>
      </c>
      <c r="T13" s="4">
        <f t="shared" si="0"/>
        <v>68.321167883211672</v>
      </c>
    </row>
    <row r="14" spans="17:20" ht="16.899999999999999" customHeight="1" x14ac:dyDescent="0.15">
      <c r="Q14" s="1" t="s">
        <v>41</v>
      </c>
      <c r="R14" s="7" t="s">
        <v>12</v>
      </c>
      <c r="S14" s="3">
        <v>47</v>
      </c>
      <c r="T14" s="4">
        <f t="shared" si="0"/>
        <v>3.4306569343065698</v>
      </c>
    </row>
    <row r="15" spans="17:20" ht="16.899999999999999" customHeight="1" x14ac:dyDescent="0.15">
      <c r="Q15" s="6"/>
      <c r="R15" s="7" t="s">
        <v>0</v>
      </c>
      <c r="S15" s="3"/>
      <c r="T15" s="4">
        <f t="shared" si="0"/>
        <v>0</v>
      </c>
    </row>
    <row r="16" spans="17:20" ht="16.899999999999999" customHeight="1" x14ac:dyDescent="0.15">
      <c r="R16" s="5" t="s">
        <v>29</v>
      </c>
      <c r="S16" s="22">
        <v>1370</v>
      </c>
      <c r="T16" s="4">
        <f t="shared" si="0"/>
        <v>100</v>
      </c>
    </row>
  </sheetData>
  <sortState xmlns:xlrd2="http://schemas.microsoft.com/office/spreadsheetml/2017/richdata2" ref="Q20:S27">
    <sortCondition descending="1" ref="S20:S27"/>
  </sortState>
  <phoneticPr fontId="9"/>
  <pageMargins left="0.7" right="0.7" top="0.75" bottom="0.75" header="0.3" footer="0.3"/>
  <pageSetup paperSize="9" scale="72" orientation="portrait" r:id="rId1"/>
  <colBreaks count="1" manualBreakCount="1">
    <brk id="15" min="1" max="5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C1E17-6567-4BDD-B7DE-BAF5F78C8692}">
  <dimension ref="A1:U88"/>
  <sheetViews>
    <sheetView topLeftCell="A4" workbookViewId="0">
      <selection activeCell="C4" sqref="C4:M30"/>
    </sheetView>
  </sheetViews>
  <sheetFormatPr defaultColWidth="9" defaultRowHeight="14.25" x14ac:dyDescent="0.15"/>
  <cols>
    <col min="1" max="2" width="9" style="33"/>
    <col min="3" max="3" width="29.375" style="33" customWidth="1"/>
    <col min="4" max="13" width="9" style="33" customWidth="1"/>
    <col min="14" max="14" width="9" style="33"/>
    <col min="15" max="15" width="9" style="33" customWidth="1"/>
    <col min="16" max="16384" width="9" style="33"/>
  </cols>
  <sheetData>
    <row r="1" spans="1:15" x14ac:dyDescent="0.15">
      <c r="C1" s="31" t="s">
        <v>47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15"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x14ac:dyDescent="0.15"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36" customHeight="1" thickBot="1" x14ac:dyDescent="0.2">
      <c r="C4" s="34" t="s">
        <v>1</v>
      </c>
      <c r="D4" s="35" t="s">
        <v>2</v>
      </c>
      <c r="E4" s="53" t="s">
        <v>90</v>
      </c>
      <c r="F4" s="54" t="s">
        <v>91</v>
      </c>
      <c r="G4" s="54" t="s">
        <v>92</v>
      </c>
      <c r="H4" s="54" t="s">
        <v>93</v>
      </c>
      <c r="I4" s="54" t="s">
        <v>94</v>
      </c>
      <c r="J4" s="54" t="s">
        <v>95</v>
      </c>
      <c r="K4" s="54" t="s">
        <v>96</v>
      </c>
      <c r="L4" s="54" t="s">
        <v>97</v>
      </c>
      <c r="M4" s="54" t="s">
        <v>51</v>
      </c>
      <c r="N4" s="32"/>
      <c r="O4" s="36" t="s">
        <v>12</v>
      </c>
    </row>
    <row r="5" spans="1:15" ht="15.6" customHeight="1" x14ac:dyDescent="0.15">
      <c r="A5" s="33">
        <v>1</v>
      </c>
      <c r="C5" s="128" t="s">
        <v>49</v>
      </c>
      <c r="D5" s="37">
        <f>VLOOKUP($A5,$B$76:$Q$93,D$74,FALSE)</f>
        <v>1370</v>
      </c>
      <c r="E5" s="38">
        <f t="shared" ref="E5:M5" si="0">VLOOKUP($A5,$B$76:$Q$93,E$74,FALSE)</f>
        <v>30</v>
      </c>
      <c r="F5" s="39">
        <f t="shared" si="0"/>
        <v>90</v>
      </c>
      <c r="G5" s="39">
        <f t="shared" si="0"/>
        <v>165</v>
      </c>
      <c r="H5" s="39">
        <f t="shared" si="0"/>
        <v>212</v>
      </c>
      <c r="I5" s="39">
        <f t="shared" si="0"/>
        <v>270</v>
      </c>
      <c r="J5" s="39">
        <f t="shared" si="0"/>
        <v>125</v>
      </c>
      <c r="K5" s="39">
        <f t="shared" si="0"/>
        <v>103</v>
      </c>
      <c r="L5" s="39">
        <f t="shared" si="0"/>
        <v>172</v>
      </c>
      <c r="M5" s="39">
        <f t="shared" si="0"/>
        <v>193</v>
      </c>
      <c r="O5" s="39">
        <f>VLOOKUP($A5,$B$76:$Q$93,O$74,FALSE)</f>
        <v>10</v>
      </c>
    </row>
    <row r="6" spans="1:15" ht="15.6" customHeight="1" thickBot="1" x14ac:dyDescent="0.2">
      <c r="C6" s="129"/>
      <c r="D6" s="49">
        <v>100</v>
      </c>
      <c r="E6" s="50">
        <v>100</v>
      </c>
      <c r="F6" s="51">
        <v>100</v>
      </c>
      <c r="G6" s="51">
        <v>100</v>
      </c>
      <c r="H6" s="51">
        <v>100</v>
      </c>
      <c r="I6" s="51">
        <v>100</v>
      </c>
      <c r="J6" s="51">
        <v>100</v>
      </c>
      <c r="K6" s="51">
        <v>100</v>
      </c>
      <c r="L6" s="51">
        <v>100</v>
      </c>
      <c r="M6" s="51">
        <v>100</v>
      </c>
      <c r="N6" s="52"/>
      <c r="O6" s="51">
        <v>100</v>
      </c>
    </row>
    <row r="7" spans="1:15" ht="15.6" customHeight="1" x14ac:dyDescent="0.15">
      <c r="A7" s="33">
        <v>2</v>
      </c>
      <c r="C7" s="130" t="str">
        <f t="shared" ref="C7:O7" si="1">VLOOKUP($A7,$B$76:$Q$105,C$74,FALSE)</f>
        <v>演劇</v>
      </c>
      <c r="D7" s="40">
        <f t="shared" si="1"/>
        <v>37</v>
      </c>
      <c r="E7" s="41">
        <f t="shared" si="1"/>
        <v>1</v>
      </c>
      <c r="F7" s="42">
        <f t="shared" si="1"/>
        <v>3</v>
      </c>
      <c r="G7" s="42">
        <f t="shared" si="1"/>
        <v>7</v>
      </c>
      <c r="H7" s="42">
        <f t="shared" si="1"/>
        <v>6</v>
      </c>
      <c r="I7" s="42">
        <f t="shared" si="1"/>
        <v>3</v>
      </c>
      <c r="J7" s="42">
        <f t="shared" si="1"/>
        <v>4</v>
      </c>
      <c r="K7" s="42">
        <f t="shared" si="1"/>
        <v>4</v>
      </c>
      <c r="L7" s="42">
        <f t="shared" si="1"/>
        <v>6</v>
      </c>
      <c r="M7" s="42">
        <f t="shared" si="1"/>
        <v>3</v>
      </c>
      <c r="O7" s="42">
        <f t="shared" si="1"/>
        <v>0</v>
      </c>
    </row>
    <row r="8" spans="1:15" ht="15.6" customHeight="1" x14ac:dyDescent="0.15">
      <c r="C8" s="131"/>
      <c r="D8" s="43">
        <f t="shared" ref="D8:M8" si="2">D7/D$5*100</f>
        <v>2.7007299270072993</v>
      </c>
      <c r="E8" s="44">
        <f t="shared" si="2"/>
        <v>3.3333333333333335</v>
      </c>
      <c r="F8" s="45">
        <f t="shared" si="2"/>
        <v>3.3333333333333335</v>
      </c>
      <c r="G8" s="45">
        <f t="shared" si="2"/>
        <v>4.2424242424242431</v>
      </c>
      <c r="H8" s="45">
        <f t="shared" si="2"/>
        <v>2.8301886792452833</v>
      </c>
      <c r="I8" s="45">
        <f t="shared" si="2"/>
        <v>1.1111111111111112</v>
      </c>
      <c r="J8" s="45">
        <f t="shared" si="2"/>
        <v>3.2</v>
      </c>
      <c r="K8" s="45">
        <f t="shared" si="2"/>
        <v>3.8834951456310676</v>
      </c>
      <c r="L8" s="45">
        <f t="shared" si="2"/>
        <v>3.4883720930232558</v>
      </c>
      <c r="M8" s="45">
        <f t="shared" si="2"/>
        <v>1.5544041450777202</v>
      </c>
      <c r="O8" s="45">
        <f t="shared" ref="O8" si="3">O7/O$5*100</f>
        <v>0</v>
      </c>
    </row>
    <row r="9" spans="1:15" ht="15.6" customHeight="1" x14ac:dyDescent="0.15">
      <c r="A9" s="33">
        <v>3</v>
      </c>
      <c r="C9" s="132" t="str">
        <f t="shared" ref="C9:O27" si="4">VLOOKUP($A9,$B$76:$Q$105,C$74,FALSE)</f>
        <v>音楽・コンサート</v>
      </c>
      <c r="D9" s="46">
        <f t="shared" si="4"/>
        <v>175</v>
      </c>
      <c r="E9" s="47">
        <f t="shared" si="4"/>
        <v>2</v>
      </c>
      <c r="F9" s="48">
        <f t="shared" si="4"/>
        <v>9</v>
      </c>
      <c r="G9" s="48">
        <f t="shared" si="4"/>
        <v>13</v>
      </c>
      <c r="H9" s="48">
        <f t="shared" si="4"/>
        <v>32</v>
      </c>
      <c r="I9" s="48">
        <f t="shared" si="4"/>
        <v>27</v>
      </c>
      <c r="J9" s="48">
        <f t="shared" si="4"/>
        <v>14</v>
      </c>
      <c r="K9" s="48">
        <f t="shared" si="4"/>
        <v>11</v>
      </c>
      <c r="L9" s="48">
        <f t="shared" si="4"/>
        <v>24</v>
      </c>
      <c r="M9" s="48">
        <f t="shared" si="4"/>
        <v>42</v>
      </c>
      <c r="O9" s="48">
        <f t="shared" si="4"/>
        <v>1</v>
      </c>
    </row>
    <row r="10" spans="1:15" ht="15.6" customHeight="1" x14ac:dyDescent="0.15">
      <c r="C10" s="131"/>
      <c r="D10" s="43">
        <f t="shared" ref="D10:M26" si="5">D9/D$5*100</f>
        <v>12.773722627737227</v>
      </c>
      <c r="E10" s="44">
        <f t="shared" si="5"/>
        <v>6.666666666666667</v>
      </c>
      <c r="F10" s="45">
        <f t="shared" si="5"/>
        <v>10</v>
      </c>
      <c r="G10" s="45">
        <f t="shared" si="5"/>
        <v>7.878787878787878</v>
      </c>
      <c r="H10" s="45">
        <f t="shared" si="5"/>
        <v>15.09433962264151</v>
      </c>
      <c r="I10" s="45">
        <f t="shared" si="5"/>
        <v>10</v>
      </c>
      <c r="J10" s="45">
        <f t="shared" si="5"/>
        <v>11.200000000000001</v>
      </c>
      <c r="K10" s="45">
        <f t="shared" si="5"/>
        <v>10.679611650485436</v>
      </c>
      <c r="L10" s="45">
        <f t="shared" si="5"/>
        <v>13.953488372093023</v>
      </c>
      <c r="M10" s="45">
        <f t="shared" si="5"/>
        <v>21.761658031088082</v>
      </c>
      <c r="O10" s="45">
        <f t="shared" ref="O10:O28" si="6">O9/O$5*100</f>
        <v>10</v>
      </c>
    </row>
    <row r="11" spans="1:15" ht="15.6" customHeight="1" x14ac:dyDescent="0.15">
      <c r="A11" s="33">
        <v>4</v>
      </c>
      <c r="C11" s="132" t="str">
        <f t="shared" si="4"/>
        <v>映画</v>
      </c>
      <c r="D11" s="46">
        <f t="shared" si="4"/>
        <v>44</v>
      </c>
      <c r="E11" s="47">
        <f t="shared" si="4"/>
        <v>0</v>
      </c>
      <c r="F11" s="48">
        <f t="shared" si="4"/>
        <v>1</v>
      </c>
      <c r="G11" s="48">
        <f t="shared" si="4"/>
        <v>5</v>
      </c>
      <c r="H11" s="48">
        <f t="shared" si="4"/>
        <v>5</v>
      </c>
      <c r="I11" s="48">
        <f t="shared" si="4"/>
        <v>9</v>
      </c>
      <c r="J11" s="48">
        <f t="shared" si="4"/>
        <v>6</v>
      </c>
      <c r="K11" s="48">
        <f t="shared" si="4"/>
        <v>1</v>
      </c>
      <c r="L11" s="48">
        <f t="shared" si="4"/>
        <v>7</v>
      </c>
      <c r="M11" s="48">
        <f t="shared" si="4"/>
        <v>9</v>
      </c>
      <c r="O11" s="48">
        <f t="shared" si="4"/>
        <v>1</v>
      </c>
    </row>
    <row r="12" spans="1:15" ht="15.6" customHeight="1" x14ac:dyDescent="0.15">
      <c r="C12" s="131"/>
      <c r="D12" s="43">
        <f t="shared" si="5"/>
        <v>3.2116788321167884</v>
      </c>
      <c r="E12" s="44">
        <f t="shared" si="5"/>
        <v>0</v>
      </c>
      <c r="F12" s="45">
        <f t="shared" si="5"/>
        <v>1.1111111111111112</v>
      </c>
      <c r="G12" s="45">
        <f t="shared" si="5"/>
        <v>3.0303030303030303</v>
      </c>
      <c r="H12" s="45">
        <f t="shared" si="5"/>
        <v>2.358490566037736</v>
      </c>
      <c r="I12" s="45">
        <f t="shared" si="5"/>
        <v>3.3333333333333335</v>
      </c>
      <c r="J12" s="45">
        <f t="shared" si="5"/>
        <v>4.8</v>
      </c>
      <c r="K12" s="45">
        <f t="shared" si="5"/>
        <v>0.97087378640776689</v>
      </c>
      <c r="L12" s="45">
        <f t="shared" si="5"/>
        <v>4.0697674418604652</v>
      </c>
      <c r="M12" s="45">
        <f t="shared" si="5"/>
        <v>4.6632124352331603</v>
      </c>
      <c r="O12" s="45">
        <f t="shared" si="6"/>
        <v>10</v>
      </c>
    </row>
    <row r="13" spans="1:15" ht="15.6" customHeight="1" x14ac:dyDescent="0.15">
      <c r="A13" s="33">
        <v>5</v>
      </c>
      <c r="C13" s="132" t="str">
        <f t="shared" si="4"/>
        <v>伝統芸能</v>
      </c>
      <c r="D13" s="46">
        <f t="shared" si="4"/>
        <v>26</v>
      </c>
      <c r="E13" s="47">
        <f t="shared" si="4"/>
        <v>0</v>
      </c>
      <c r="F13" s="48">
        <f t="shared" si="4"/>
        <v>1</v>
      </c>
      <c r="G13" s="48">
        <f t="shared" si="4"/>
        <v>1</v>
      </c>
      <c r="H13" s="48">
        <f t="shared" si="4"/>
        <v>4</v>
      </c>
      <c r="I13" s="48">
        <f t="shared" si="4"/>
        <v>4</v>
      </c>
      <c r="J13" s="48">
        <f t="shared" si="4"/>
        <v>4</v>
      </c>
      <c r="K13" s="48">
        <f t="shared" si="4"/>
        <v>3</v>
      </c>
      <c r="L13" s="48">
        <f t="shared" si="4"/>
        <v>4</v>
      </c>
      <c r="M13" s="48">
        <f t="shared" si="4"/>
        <v>5</v>
      </c>
      <c r="O13" s="48">
        <f t="shared" si="4"/>
        <v>0</v>
      </c>
    </row>
    <row r="14" spans="1:15" ht="15.6" customHeight="1" x14ac:dyDescent="0.15">
      <c r="C14" s="131"/>
      <c r="D14" s="43">
        <f t="shared" si="5"/>
        <v>1.8978102189781021</v>
      </c>
      <c r="E14" s="44">
        <f t="shared" si="5"/>
        <v>0</v>
      </c>
      <c r="F14" s="45">
        <f t="shared" si="5"/>
        <v>1.1111111111111112</v>
      </c>
      <c r="G14" s="45">
        <f t="shared" si="5"/>
        <v>0.60606060606060608</v>
      </c>
      <c r="H14" s="45">
        <f t="shared" si="5"/>
        <v>1.8867924528301887</v>
      </c>
      <c r="I14" s="45">
        <f t="shared" si="5"/>
        <v>1.4814814814814816</v>
      </c>
      <c r="J14" s="45">
        <f t="shared" si="5"/>
        <v>3.2</v>
      </c>
      <c r="K14" s="45">
        <f t="shared" si="5"/>
        <v>2.912621359223301</v>
      </c>
      <c r="L14" s="45">
        <f t="shared" si="5"/>
        <v>2.3255813953488373</v>
      </c>
      <c r="M14" s="45">
        <f t="shared" si="5"/>
        <v>2.5906735751295336</v>
      </c>
      <c r="O14" s="45">
        <f t="shared" si="6"/>
        <v>0</v>
      </c>
    </row>
    <row r="15" spans="1:15" ht="15.6" customHeight="1" x14ac:dyDescent="0.15">
      <c r="A15" s="33">
        <v>6</v>
      </c>
      <c r="C15" s="132" t="str">
        <f t="shared" si="4"/>
        <v>ダンス・舞踊</v>
      </c>
      <c r="D15" s="46">
        <f t="shared" si="4"/>
        <v>30</v>
      </c>
      <c r="E15" s="47">
        <f t="shared" si="4"/>
        <v>0</v>
      </c>
      <c r="F15" s="48">
        <f t="shared" si="4"/>
        <v>1</v>
      </c>
      <c r="G15" s="48">
        <f t="shared" si="4"/>
        <v>3</v>
      </c>
      <c r="H15" s="48">
        <f t="shared" si="4"/>
        <v>10</v>
      </c>
      <c r="I15" s="48">
        <f t="shared" si="4"/>
        <v>1</v>
      </c>
      <c r="J15" s="48">
        <f t="shared" si="4"/>
        <v>2</v>
      </c>
      <c r="K15" s="48">
        <f t="shared" si="4"/>
        <v>2</v>
      </c>
      <c r="L15" s="48">
        <f t="shared" si="4"/>
        <v>5</v>
      </c>
      <c r="M15" s="48">
        <f t="shared" si="4"/>
        <v>6</v>
      </c>
      <c r="O15" s="48">
        <f t="shared" si="4"/>
        <v>0</v>
      </c>
    </row>
    <row r="16" spans="1:15" ht="15.6" customHeight="1" x14ac:dyDescent="0.15">
      <c r="C16" s="131"/>
      <c r="D16" s="43">
        <f t="shared" si="5"/>
        <v>2.1897810218978102</v>
      </c>
      <c r="E16" s="44">
        <f t="shared" si="5"/>
        <v>0</v>
      </c>
      <c r="F16" s="45">
        <f t="shared" si="5"/>
        <v>1.1111111111111112</v>
      </c>
      <c r="G16" s="45">
        <f t="shared" si="5"/>
        <v>1.8181818181818181</v>
      </c>
      <c r="H16" s="45">
        <f t="shared" si="5"/>
        <v>4.716981132075472</v>
      </c>
      <c r="I16" s="45">
        <f t="shared" si="5"/>
        <v>0.37037037037037041</v>
      </c>
      <c r="J16" s="45">
        <f t="shared" si="5"/>
        <v>1.6</v>
      </c>
      <c r="K16" s="45">
        <f t="shared" si="5"/>
        <v>1.9417475728155338</v>
      </c>
      <c r="L16" s="45">
        <f t="shared" si="5"/>
        <v>2.9069767441860463</v>
      </c>
      <c r="M16" s="45">
        <f t="shared" si="5"/>
        <v>3.1088082901554404</v>
      </c>
      <c r="O16" s="45">
        <f t="shared" si="6"/>
        <v>0</v>
      </c>
    </row>
    <row r="17" spans="1:15" ht="15.6" customHeight="1" x14ac:dyDescent="0.15">
      <c r="A17" s="33">
        <v>7</v>
      </c>
      <c r="C17" s="132" t="str">
        <f t="shared" si="4"/>
        <v>講演・講座・説明会・研修セミナー</v>
      </c>
      <c r="D17" s="46">
        <f t="shared" si="4"/>
        <v>59</v>
      </c>
      <c r="E17" s="47">
        <f t="shared" si="4"/>
        <v>0</v>
      </c>
      <c r="F17" s="48">
        <f t="shared" si="4"/>
        <v>1</v>
      </c>
      <c r="G17" s="48">
        <f t="shared" si="4"/>
        <v>6</v>
      </c>
      <c r="H17" s="48">
        <f t="shared" si="4"/>
        <v>10</v>
      </c>
      <c r="I17" s="48">
        <f t="shared" si="4"/>
        <v>6</v>
      </c>
      <c r="J17" s="48">
        <f t="shared" si="4"/>
        <v>5</v>
      </c>
      <c r="K17" s="48">
        <f t="shared" si="4"/>
        <v>9</v>
      </c>
      <c r="L17" s="48">
        <f t="shared" si="4"/>
        <v>11</v>
      </c>
      <c r="M17" s="48">
        <f t="shared" si="4"/>
        <v>10</v>
      </c>
      <c r="O17" s="48">
        <f t="shared" si="4"/>
        <v>1</v>
      </c>
    </row>
    <row r="18" spans="1:15" ht="15.6" customHeight="1" x14ac:dyDescent="0.15">
      <c r="C18" s="131"/>
      <c r="D18" s="43">
        <f t="shared" si="5"/>
        <v>4.3065693430656937</v>
      </c>
      <c r="E18" s="44">
        <f t="shared" si="5"/>
        <v>0</v>
      </c>
      <c r="F18" s="45">
        <f t="shared" si="5"/>
        <v>1.1111111111111112</v>
      </c>
      <c r="G18" s="45">
        <f t="shared" si="5"/>
        <v>3.6363636363636362</v>
      </c>
      <c r="H18" s="45">
        <f t="shared" si="5"/>
        <v>4.716981132075472</v>
      </c>
      <c r="I18" s="45">
        <f t="shared" si="5"/>
        <v>2.2222222222222223</v>
      </c>
      <c r="J18" s="45">
        <f t="shared" si="5"/>
        <v>4</v>
      </c>
      <c r="K18" s="45">
        <f t="shared" si="5"/>
        <v>8.7378640776699026</v>
      </c>
      <c r="L18" s="45">
        <f t="shared" si="5"/>
        <v>6.395348837209303</v>
      </c>
      <c r="M18" s="45">
        <f t="shared" si="5"/>
        <v>5.1813471502590671</v>
      </c>
      <c r="O18" s="45">
        <f t="shared" si="6"/>
        <v>10</v>
      </c>
    </row>
    <row r="19" spans="1:15" ht="15.6" customHeight="1" x14ac:dyDescent="0.15">
      <c r="A19" s="33">
        <v>8</v>
      </c>
      <c r="C19" s="132" t="str">
        <f t="shared" si="4"/>
        <v>式典</v>
      </c>
      <c r="D19" s="46">
        <f t="shared" si="4"/>
        <v>17</v>
      </c>
      <c r="E19" s="47">
        <f t="shared" si="4"/>
        <v>0</v>
      </c>
      <c r="F19" s="48">
        <f t="shared" si="4"/>
        <v>5</v>
      </c>
      <c r="G19" s="48">
        <f t="shared" si="4"/>
        <v>1</v>
      </c>
      <c r="H19" s="48">
        <f t="shared" si="4"/>
        <v>0</v>
      </c>
      <c r="I19" s="48">
        <f t="shared" si="4"/>
        <v>2</v>
      </c>
      <c r="J19" s="48">
        <f t="shared" si="4"/>
        <v>0</v>
      </c>
      <c r="K19" s="48">
        <f t="shared" si="4"/>
        <v>1</v>
      </c>
      <c r="L19" s="48">
        <f t="shared" si="4"/>
        <v>4</v>
      </c>
      <c r="M19" s="48">
        <f t="shared" si="4"/>
        <v>4</v>
      </c>
      <c r="O19" s="48">
        <f t="shared" si="4"/>
        <v>0</v>
      </c>
    </row>
    <row r="20" spans="1:15" ht="15.6" customHeight="1" x14ac:dyDescent="0.15">
      <c r="C20" s="131"/>
      <c r="D20" s="43">
        <f t="shared" si="5"/>
        <v>1.2408759124087592</v>
      </c>
      <c r="E20" s="44">
        <f t="shared" si="5"/>
        <v>0</v>
      </c>
      <c r="F20" s="45">
        <f t="shared" si="5"/>
        <v>5.5555555555555554</v>
      </c>
      <c r="G20" s="45">
        <f t="shared" si="5"/>
        <v>0.60606060606060608</v>
      </c>
      <c r="H20" s="45">
        <f t="shared" si="5"/>
        <v>0</v>
      </c>
      <c r="I20" s="45">
        <f t="shared" si="5"/>
        <v>0.74074074074074081</v>
      </c>
      <c r="J20" s="45">
        <f t="shared" si="5"/>
        <v>0</v>
      </c>
      <c r="K20" s="45">
        <f t="shared" si="5"/>
        <v>0.97087378640776689</v>
      </c>
      <c r="L20" s="45">
        <f t="shared" si="5"/>
        <v>2.3255813953488373</v>
      </c>
      <c r="M20" s="45">
        <f t="shared" si="5"/>
        <v>2.0725388601036272</v>
      </c>
      <c r="O20" s="45">
        <f t="shared" si="6"/>
        <v>0</v>
      </c>
    </row>
    <row r="21" spans="1:15" ht="15.6" customHeight="1" x14ac:dyDescent="0.15">
      <c r="A21" s="33">
        <v>9</v>
      </c>
      <c r="C21" s="132" t="str">
        <f t="shared" si="4"/>
        <v>発表会・リハーサル</v>
      </c>
      <c r="D21" s="46">
        <f t="shared" si="4"/>
        <v>109</v>
      </c>
      <c r="E21" s="47">
        <f t="shared" si="4"/>
        <v>6</v>
      </c>
      <c r="F21" s="48">
        <f t="shared" si="4"/>
        <v>5</v>
      </c>
      <c r="G21" s="48">
        <f t="shared" si="4"/>
        <v>13</v>
      </c>
      <c r="H21" s="48">
        <f t="shared" si="4"/>
        <v>30</v>
      </c>
      <c r="I21" s="48">
        <f t="shared" si="4"/>
        <v>16</v>
      </c>
      <c r="J21" s="48">
        <f t="shared" si="4"/>
        <v>8</v>
      </c>
      <c r="K21" s="48">
        <f t="shared" si="4"/>
        <v>2</v>
      </c>
      <c r="L21" s="48">
        <f t="shared" si="4"/>
        <v>9</v>
      </c>
      <c r="M21" s="48">
        <f t="shared" si="4"/>
        <v>20</v>
      </c>
      <c r="O21" s="48">
        <f t="shared" si="4"/>
        <v>0</v>
      </c>
    </row>
    <row r="22" spans="1:15" ht="15.6" customHeight="1" x14ac:dyDescent="0.15">
      <c r="C22" s="131"/>
      <c r="D22" s="43">
        <f t="shared" si="5"/>
        <v>7.9562043795620445</v>
      </c>
      <c r="E22" s="44">
        <f t="shared" si="5"/>
        <v>20</v>
      </c>
      <c r="F22" s="45">
        <f t="shared" si="5"/>
        <v>5.5555555555555554</v>
      </c>
      <c r="G22" s="45">
        <f t="shared" si="5"/>
        <v>7.878787878787878</v>
      </c>
      <c r="H22" s="45">
        <f t="shared" si="5"/>
        <v>14.150943396226415</v>
      </c>
      <c r="I22" s="45">
        <f t="shared" si="5"/>
        <v>5.9259259259259265</v>
      </c>
      <c r="J22" s="45">
        <f t="shared" si="5"/>
        <v>6.4</v>
      </c>
      <c r="K22" s="45">
        <f t="shared" si="5"/>
        <v>1.9417475728155338</v>
      </c>
      <c r="L22" s="45">
        <f t="shared" si="5"/>
        <v>5.2325581395348841</v>
      </c>
      <c r="M22" s="45">
        <f t="shared" si="5"/>
        <v>10.362694300518134</v>
      </c>
      <c r="O22" s="45">
        <f t="shared" si="6"/>
        <v>0</v>
      </c>
    </row>
    <row r="23" spans="1:15" ht="15.6" customHeight="1" x14ac:dyDescent="0.15">
      <c r="A23" s="33">
        <v>10</v>
      </c>
      <c r="C23" s="132" t="str">
        <f t="shared" si="4"/>
        <v>その他</v>
      </c>
      <c r="D23" s="46">
        <f t="shared" si="4"/>
        <v>20</v>
      </c>
      <c r="E23" s="47">
        <f t="shared" si="4"/>
        <v>1</v>
      </c>
      <c r="F23" s="48">
        <f t="shared" si="4"/>
        <v>0</v>
      </c>
      <c r="G23" s="48">
        <f t="shared" si="4"/>
        <v>4</v>
      </c>
      <c r="H23" s="48">
        <f t="shared" si="4"/>
        <v>3</v>
      </c>
      <c r="I23" s="48">
        <f t="shared" si="4"/>
        <v>5</v>
      </c>
      <c r="J23" s="48">
        <f t="shared" si="4"/>
        <v>1</v>
      </c>
      <c r="K23" s="48">
        <f t="shared" si="4"/>
        <v>2</v>
      </c>
      <c r="L23" s="48">
        <f t="shared" si="4"/>
        <v>0</v>
      </c>
      <c r="M23" s="48">
        <f t="shared" si="4"/>
        <v>4</v>
      </c>
      <c r="O23" s="48">
        <f t="shared" si="4"/>
        <v>0</v>
      </c>
    </row>
    <row r="24" spans="1:15" ht="15.6" customHeight="1" x14ac:dyDescent="0.15">
      <c r="C24" s="131"/>
      <c r="D24" s="43">
        <f t="shared" si="5"/>
        <v>1.4598540145985401</v>
      </c>
      <c r="E24" s="44">
        <f t="shared" si="5"/>
        <v>3.3333333333333335</v>
      </c>
      <c r="F24" s="45">
        <f t="shared" si="5"/>
        <v>0</v>
      </c>
      <c r="G24" s="45">
        <f t="shared" si="5"/>
        <v>2.4242424242424243</v>
      </c>
      <c r="H24" s="45">
        <f t="shared" si="5"/>
        <v>1.4150943396226416</v>
      </c>
      <c r="I24" s="45">
        <f t="shared" si="5"/>
        <v>1.8518518518518516</v>
      </c>
      <c r="J24" s="45">
        <f t="shared" si="5"/>
        <v>0.8</v>
      </c>
      <c r="K24" s="45">
        <f t="shared" si="5"/>
        <v>1.9417475728155338</v>
      </c>
      <c r="L24" s="45">
        <f t="shared" si="5"/>
        <v>0</v>
      </c>
      <c r="M24" s="45">
        <f t="shared" si="5"/>
        <v>2.0725388601036272</v>
      </c>
      <c r="O24" s="45">
        <f t="shared" si="6"/>
        <v>0</v>
      </c>
    </row>
    <row r="25" spans="1:15" ht="15.6" customHeight="1" x14ac:dyDescent="0.15">
      <c r="A25" s="33">
        <v>11</v>
      </c>
      <c r="C25" s="127" t="str">
        <f t="shared" si="4"/>
        <v>利用していない</v>
      </c>
      <c r="D25" s="46">
        <f t="shared" si="4"/>
        <v>936</v>
      </c>
      <c r="E25" s="47">
        <f t="shared" si="4"/>
        <v>21</v>
      </c>
      <c r="F25" s="48">
        <f t="shared" si="4"/>
        <v>67</v>
      </c>
      <c r="G25" s="48">
        <f t="shared" si="4"/>
        <v>122</v>
      </c>
      <c r="H25" s="48">
        <f t="shared" si="4"/>
        <v>130</v>
      </c>
      <c r="I25" s="48">
        <f t="shared" si="4"/>
        <v>201</v>
      </c>
      <c r="J25" s="48">
        <f t="shared" si="4"/>
        <v>87</v>
      </c>
      <c r="K25" s="48">
        <f t="shared" si="4"/>
        <v>71</v>
      </c>
      <c r="L25" s="48">
        <f t="shared" si="4"/>
        <v>115</v>
      </c>
      <c r="M25" s="48">
        <f t="shared" si="4"/>
        <v>116</v>
      </c>
      <c r="O25" s="48">
        <f t="shared" si="4"/>
        <v>6</v>
      </c>
    </row>
    <row r="26" spans="1:15" ht="15.6" customHeight="1" x14ac:dyDescent="0.15">
      <c r="C26" s="127"/>
      <c r="D26" s="43">
        <f t="shared" si="5"/>
        <v>68.321167883211672</v>
      </c>
      <c r="E26" s="44">
        <f t="shared" si="5"/>
        <v>70</v>
      </c>
      <c r="F26" s="45">
        <f t="shared" si="5"/>
        <v>74.444444444444443</v>
      </c>
      <c r="G26" s="45">
        <f t="shared" si="5"/>
        <v>73.939393939393938</v>
      </c>
      <c r="H26" s="45">
        <f t="shared" si="5"/>
        <v>61.320754716981128</v>
      </c>
      <c r="I26" s="45">
        <f t="shared" si="5"/>
        <v>74.444444444444443</v>
      </c>
      <c r="J26" s="45">
        <f t="shared" si="5"/>
        <v>69.599999999999994</v>
      </c>
      <c r="K26" s="45">
        <f t="shared" si="5"/>
        <v>68.932038834951456</v>
      </c>
      <c r="L26" s="45">
        <f t="shared" si="5"/>
        <v>66.860465116279073</v>
      </c>
      <c r="M26" s="45">
        <f t="shared" si="5"/>
        <v>60.103626943005182</v>
      </c>
      <c r="O26" s="45">
        <f t="shared" si="6"/>
        <v>60</v>
      </c>
    </row>
    <row r="27" spans="1:15" ht="15.6" customHeight="1" x14ac:dyDescent="0.15">
      <c r="A27" s="33">
        <v>12</v>
      </c>
      <c r="C27" s="127" t="s">
        <v>50</v>
      </c>
      <c r="D27" s="46">
        <f t="shared" si="4"/>
        <v>47</v>
      </c>
      <c r="E27" s="47">
        <f t="shared" si="4"/>
        <v>0</v>
      </c>
      <c r="F27" s="48">
        <f t="shared" si="4"/>
        <v>2</v>
      </c>
      <c r="G27" s="48">
        <f t="shared" si="4"/>
        <v>2</v>
      </c>
      <c r="H27" s="48">
        <f t="shared" si="4"/>
        <v>3</v>
      </c>
      <c r="I27" s="48">
        <f t="shared" si="4"/>
        <v>8</v>
      </c>
      <c r="J27" s="48">
        <f t="shared" si="4"/>
        <v>5</v>
      </c>
      <c r="K27" s="48">
        <f t="shared" si="4"/>
        <v>6</v>
      </c>
      <c r="L27" s="48">
        <f t="shared" si="4"/>
        <v>10</v>
      </c>
      <c r="M27" s="48">
        <f t="shared" si="4"/>
        <v>10</v>
      </c>
      <c r="O27" s="48">
        <f t="shared" si="4"/>
        <v>1</v>
      </c>
    </row>
    <row r="28" spans="1:15" ht="15.6" customHeight="1" x14ac:dyDescent="0.15">
      <c r="C28" s="127"/>
      <c r="D28" s="43">
        <f t="shared" ref="D28" si="7">D27/D$5*100</f>
        <v>3.4306569343065698</v>
      </c>
      <c r="E28" s="44">
        <f t="shared" ref="E28" si="8">E27/E$5*100</f>
        <v>0</v>
      </c>
      <c r="F28" s="45">
        <f t="shared" ref="F28" si="9">F27/F$5*100</f>
        <v>2.2222222222222223</v>
      </c>
      <c r="G28" s="45">
        <f t="shared" ref="G28" si="10">G27/G$5*100</f>
        <v>1.2121212121212122</v>
      </c>
      <c r="H28" s="45">
        <f t="shared" ref="H28" si="11">H27/H$5*100</f>
        <v>1.4150943396226416</v>
      </c>
      <c r="I28" s="45">
        <f t="shared" ref="I28" si="12">I27/I$5*100</f>
        <v>2.9629629629629632</v>
      </c>
      <c r="J28" s="45">
        <f t="shared" ref="J28" si="13">J27/J$5*100</f>
        <v>4</v>
      </c>
      <c r="K28" s="45">
        <f t="shared" ref="K28" si="14">K27/K$5*100</f>
        <v>5.825242718446602</v>
      </c>
      <c r="L28" s="45">
        <f t="shared" ref="L28" si="15">L27/L$5*100</f>
        <v>5.8139534883720927</v>
      </c>
      <c r="M28" s="45">
        <f t="shared" ref="M28" si="16">M27/M$5*100</f>
        <v>5.1813471502590671</v>
      </c>
      <c r="O28" s="45">
        <f t="shared" si="6"/>
        <v>10</v>
      </c>
    </row>
    <row r="29" spans="1:15" ht="17.100000000000001" customHeight="1" thickBot="1" x14ac:dyDescent="0.2">
      <c r="C29" s="62"/>
      <c r="D29" s="62"/>
      <c r="E29" s="62"/>
      <c r="F29" s="55"/>
      <c r="G29" s="56"/>
      <c r="H29" s="57"/>
      <c r="I29" s="57"/>
      <c r="J29" s="57"/>
      <c r="K29" s="57"/>
      <c r="L29" s="57"/>
      <c r="M29" s="58" t="s">
        <v>13</v>
      </c>
    </row>
    <row r="30" spans="1:15" ht="17.100000000000001" customHeight="1" thickBot="1" x14ac:dyDescent="0.2">
      <c r="C30" s="62"/>
      <c r="D30" s="62"/>
      <c r="E30" s="62"/>
      <c r="F30" s="55"/>
      <c r="G30" s="59" t="s">
        <v>14</v>
      </c>
      <c r="H30" s="60"/>
      <c r="I30" s="55"/>
      <c r="J30" s="55"/>
      <c r="K30" s="55"/>
      <c r="L30" s="59" t="s">
        <v>15</v>
      </c>
      <c r="M30" s="61"/>
    </row>
    <row r="70" spans="2:21" s="124" customFormat="1" x14ac:dyDescent="0.15">
      <c r="C70" s="124" t="s">
        <v>77</v>
      </c>
      <c r="D70" s="125">
        <f>MAX(D7,D9,D11,D13,D15,D17,D19,D21)</f>
        <v>175</v>
      </c>
      <c r="E70" s="125">
        <f t="shared" ref="E70:M70" si="17">MAX(E7,E9,E11,E13,E15,E17,E19,E21)</f>
        <v>6</v>
      </c>
      <c r="F70" s="125">
        <f t="shared" si="17"/>
        <v>9</v>
      </c>
      <c r="G70" s="125">
        <f t="shared" si="17"/>
        <v>13</v>
      </c>
      <c r="H70" s="125">
        <f t="shared" si="17"/>
        <v>32</v>
      </c>
      <c r="I70" s="125">
        <f t="shared" si="17"/>
        <v>27</v>
      </c>
      <c r="J70" s="125">
        <f t="shared" si="17"/>
        <v>14</v>
      </c>
      <c r="K70" s="125">
        <f t="shared" si="17"/>
        <v>11</v>
      </c>
      <c r="L70" s="125">
        <f t="shared" si="17"/>
        <v>24</v>
      </c>
      <c r="M70" s="125">
        <f t="shared" si="17"/>
        <v>42</v>
      </c>
      <c r="N70" s="125">
        <v>1</v>
      </c>
      <c r="O70" s="125">
        <f t="shared" ref="O70" si="18">MAX(O7,O9,O11,O13,O15,O17,O19,O21)</f>
        <v>1</v>
      </c>
      <c r="P70" s="125">
        <f t="shared" ref="P70:U70" si="19">MAX(P7,P9,P11,P13,P15,P17,P19,P21,P23,P25,P27,P29,P31,P33,P35,P37,P39,P41,P43,P45,P47,P49,P51,P53,P55,P57)</f>
        <v>0</v>
      </c>
      <c r="Q70" s="125">
        <f t="shared" si="19"/>
        <v>0</v>
      </c>
      <c r="R70" s="125">
        <f t="shared" si="19"/>
        <v>0</v>
      </c>
      <c r="S70" s="125">
        <f t="shared" si="19"/>
        <v>0</v>
      </c>
      <c r="T70" s="125">
        <f t="shared" si="19"/>
        <v>0</v>
      </c>
      <c r="U70" s="125">
        <f t="shared" si="19"/>
        <v>0</v>
      </c>
    </row>
    <row r="71" spans="2:21" s="124" customFormat="1" x14ac:dyDescent="0.15">
      <c r="C71" s="124" t="s">
        <v>78</v>
      </c>
      <c r="D71" s="125">
        <f>MAX(D8,D10,D12,D14,D16,D18,D20,D22)</f>
        <v>12.773722627737227</v>
      </c>
      <c r="E71" s="125">
        <f t="shared" ref="E71:M71" si="20">MAX(E8,E10,E12,E14,E16,E18,E20,E22)</f>
        <v>20</v>
      </c>
      <c r="F71" s="125">
        <f t="shared" si="20"/>
        <v>10</v>
      </c>
      <c r="G71" s="125">
        <f t="shared" si="20"/>
        <v>7.878787878787878</v>
      </c>
      <c r="H71" s="125">
        <f t="shared" si="20"/>
        <v>15.09433962264151</v>
      </c>
      <c r="I71" s="125">
        <f t="shared" si="20"/>
        <v>10</v>
      </c>
      <c r="J71" s="125">
        <f t="shared" si="20"/>
        <v>11.200000000000001</v>
      </c>
      <c r="K71" s="125">
        <f t="shared" si="20"/>
        <v>10.679611650485436</v>
      </c>
      <c r="L71" s="125">
        <f t="shared" si="20"/>
        <v>13.953488372093023</v>
      </c>
      <c r="M71" s="125">
        <f t="shared" si="20"/>
        <v>21.761658031088082</v>
      </c>
      <c r="N71" s="125">
        <v>1</v>
      </c>
      <c r="O71" s="125">
        <f t="shared" ref="O71" si="21">MAX(O8,O10,O12,O14,O16,O18,O20,O22)</f>
        <v>10</v>
      </c>
      <c r="P71" s="125">
        <f t="shared" ref="P71:U71" si="22">MAX(P31,P33,P35,P37,P39,P41,P43,P45,P47,P49,P51,P53,P55,P57)</f>
        <v>0</v>
      </c>
      <c r="Q71" s="125">
        <f t="shared" si="22"/>
        <v>0</v>
      </c>
      <c r="R71" s="125">
        <f t="shared" si="22"/>
        <v>0</v>
      </c>
      <c r="S71" s="125">
        <f t="shared" si="22"/>
        <v>0</v>
      </c>
      <c r="T71" s="125">
        <f t="shared" si="22"/>
        <v>0</v>
      </c>
      <c r="U71" s="125">
        <f t="shared" si="22"/>
        <v>0</v>
      </c>
    </row>
    <row r="72" spans="2:21" s="124" customFormat="1" x14ac:dyDescent="0.15">
      <c r="C72" s="124" t="s">
        <v>79</v>
      </c>
      <c r="D72" s="125">
        <f>LARGE(_xlfn.VSTACK(D7,D9,D11,D13,D15,D17,D19,D21),2)</f>
        <v>109</v>
      </c>
      <c r="E72" s="125">
        <f t="shared" ref="E72:M72" si="23">LARGE(_xlfn.VSTACK(E7,E9,E11,E13,E15,E17,E19,E21),2)</f>
        <v>2</v>
      </c>
      <c r="F72" s="125">
        <f t="shared" si="23"/>
        <v>5</v>
      </c>
      <c r="G72" s="125">
        <f t="shared" si="23"/>
        <v>13</v>
      </c>
      <c r="H72" s="125">
        <f t="shared" si="23"/>
        <v>30</v>
      </c>
      <c r="I72" s="125">
        <f t="shared" si="23"/>
        <v>16</v>
      </c>
      <c r="J72" s="125">
        <f t="shared" si="23"/>
        <v>8</v>
      </c>
      <c r="K72" s="125">
        <f t="shared" si="23"/>
        <v>9</v>
      </c>
      <c r="L72" s="125">
        <f t="shared" si="23"/>
        <v>11</v>
      </c>
      <c r="M72" s="125">
        <f t="shared" si="23"/>
        <v>20</v>
      </c>
      <c r="N72" s="125">
        <v>1</v>
      </c>
      <c r="O72" s="125">
        <f t="shared" ref="O72" si="24">LARGE(_xlfn.VSTACK(O7,O9,O11,O13,O15,O17,O19,O21),2)</f>
        <v>1</v>
      </c>
      <c r="P72" s="125" t="e">
        <f t="shared" ref="P72:U73" si="25">LARGE(_xlfn.VSTACK(P30,P32,P34,P36,P38,P40,P42,P44,P46,P48,P50,P52,P54,P56),2)</f>
        <v>#NUM!</v>
      </c>
      <c r="Q72" s="125" t="e">
        <f t="shared" si="25"/>
        <v>#NUM!</v>
      </c>
      <c r="R72" s="125" t="e">
        <f t="shared" si="25"/>
        <v>#NUM!</v>
      </c>
      <c r="S72" s="125" t="e">
        <f t="shared" si="25"/>
        <v>#NUM!</v>
      </c>
      <c r="T72" s="125" t="e">
        <f t="shared" si="25"/>
        <v>#NUM!</v>
      </c>
      <c r="U72" s="125" t="e">
        <f t="shared" si="25"/>
        <v>#NUM!</v>
      </c>
    </row>
    <row r="73" spans="2:21" s="124" customFormat="1" x14ac:dyDescent="0.15">
      <c r="C73" s="124" t="s">
        <v>78</v>
      </c>
      <c r="D73" s="125">
        <f>LARGE(_xlfn.VSTACK(D8,D10,D12,D14,D16,D18,D20,D22),2)</f>
        <v>7.9562043795620445</v>
      </c>
      <c r="E73" s="125">
        <f t="shared" ref="E73:M73" si="26">LARGE(_xlfn.VSTACK(E8,E10,E12,E14,E16,E18,E20,E22),2)</f>
        <v>6.666666666666667</v>
      </c>
      <c r="F73" s="125">
        <f t="shared" si="26"/>
        <v>5.5555555555555554</v>
      </c>
      <c r="G73" s="125">
        <f t="shared" si="26"/>
        <v>7.878787878787878</v>
      </c>
      <c r="H73" s="125">
        <f t="shared" si="26"/>
        <v>14.150943396226415</v>
      </c>
      <c r="I73" s="125">
        <f t="shared" si="26"/>
        <v>5.9259259259259265</v>
      </c>
      <c r="J73" s="125">
        <f t="shared" si="26"/>
        <v>6.4</v>
      </c>
      <c r="K73" s="125">
        <f t="shared" si="26"/>
        <v>8.7378640776699026</v>
      </c>
      <c r="L73" s="125">
        <f t="shared" si="26"/>
        <v>6.395348837209303</v>
      </c>
      <c r="M73" s="125">
        <f t="shared" si="26"/>
        <v>10.362694300518134</v>
      </c>
      <c r="N73" s="125">
        <v>1</v>
      </c>
      <c r="O73" s="125">
        <f t="shared" ref="O73" si="27">LARGE(_xlfn.VSTACK(O8,O10,O12,O14,O16,O18,O20,O22),2)</f>
        <v>10</v>
      </c>
      <c r="P73" s="125" t="e">
        <f t="shared" si="25"/>
        <v>#NUM!</v>
      </c>
      <c r="Q73" s="125" t="e">
        <f t="shared" si="25"/>
        <v>#NUM!</v>
      </c>
      <c r="R73" s="125" t="e">
        <f t="shared" si="25"/>
        <v>#NUM!</v>
      </c>
      <c r="S73" s="125" t="e">
        <f t="shared" si="25"/>
        <v>#NUM!</v>
      </c>
      <c r="T73" s="125" t="e">
        <f t="shared" si="25"/>
        <v>#NUM!</v>
      </c>
      <c r="U73" s="125" t="e">
        <f t="shared" si="25"/>
        <v>#NUM!</v>
      </c>
    </row>
    <row r="74" spans="2:21" s="124" customFormat="1" x14ac:dyDescent="0.15">
      <c r="C74" s="124">
        <v>2</v>
      </c>
      <c r="D74" s="124">
        <v>3</v>
      </c>
      <c r="E74" s="124">
        <v>4</v>
      </c>
      <c r="F74" s="124">
        <v>5</v>
      </c>
      <c r="G74" s="124">
        <v>6</v>
      </c>
      <c r="H74" s="124">
        <v>7</v>
      </c>
      <c r="I74" s="124">
        <v>8</v>
      </c>
      <c r="J74" s="124">
        <v>9</v>
      </c>
      <c r="K74" s="124">
        <v>10</v>
      </c>
      <c r="L74" s="124">
        <v>11</v>
      </c>
      <c r="M74" s="124">
        <v>12</v>
      </c>
      <c r="N74" s="125">
        <v>1</v>
      </c>
      <c r="O74" s="124">
        <v>14</v>
      </c>
      <c r="P74" s="124">
        <v>15</v>
      </c>
      <c r="Q74" s="124">
        <v>16</v>
      </c>
      <c r="R74" s="124">
        <v>17</v>
      </c>
      <c r="S74" s="124">
        <v>18</v>
      </c>
    </row>
    <row r="75" spans="2:21" s="126" customFormat="1" x14ac:dyDescent="0.15">
      <c r="D75" s="126" t="s">
        <v>80</v>
      </c>
      <c r="E75" s="126" t="s">
        <v>3</v>
      </c>
      <c r="F75" s="126" t="s">
        <v>4</v>
      </c>
      <c r="G75" s="126" t="s">
        <v>5</v>
      </c>
      <c r="H75" s="126" t="s">
        <v>6</v>
      </c>
      <c r="I75" s="126" t="s">
        <v>7</v>
      </c>
      <c r="J75" s="126" t="s">
        <v>8</v>
      </c>
      <c r="K75" s="126" t="s">
        <v>9</v>
      </c>
      <c r="L75" s="126" t="s">
        <v>10</v>
      </c>
      <c r="M75" s="126" t="s">
        <v>11</v>
      </c>
      <c r="O75" s="126" t="s">
        <v>81</v>
      </c>
    </row>
    <row r="76" spans="2:21" x14ac:dyDescent="0.15">
      <c r="B76" s="33">
        <v>1</v>
      </c>
      <c r="C76" s="33" t="s">
        <v>82</v>
      </c>
      <c r="D76" s="33">
        <v>1370</v>
      </c>
      <c r="E76" s="33">
        <v>30</v>
      </c>
      <c r="F76" s="33">
        <v>90</v>
      </c>
      <c r="G76" s="33">
        <v>165</v>
      </c>
      <c r="H76" s="33">
        <v>212</v>
      </c>
      <c r="I76" s="33">
        <v>270</v>
      </c>
      <c r="J76" s="33">
        <v>125</v>
      </c>
      <c r="K76" s="33">
        <v>103</v>
      </c>
      <c r="L76" s="33">
        <v>172</v>
      </c>
      <c r="M76" s="33">
        <v>193</v>
      </c>
      <c r="O76" s="33">
        <v>10</v>
      </c>
    </row>
    <row r="77" spans="2:21" x14ac:dyDescent="0.15">
      <c r="B77" s="33">
        <v>2</v>
      </c>
      <c r="C77" s="33" t="s">
        <v>31</v>
      </c>
      <c r="D77" s="33">
        <v>37</v>
      </c>
      <c r="E77" s="33">
        <v>1</v>
      </c>
      <c r="F77" s="33">
        <v>3</v>
      </c>
      <c r="G77" s="33">
        <v>7</v>
      </c>
      <c r="H77" s="33">
        <v>6</v>
      </c>
      <c r="I77" s="33">
        <v>3</v>
      </c>
      <c r="J77" s="33">
        <v>4</v>
      </c>
      <c r="K77" s="33">
        <v>4</v>
      </c>
      <c r="L77" s="33">
        <v>6</v>
      </c>
      <c r="M77" s="33">
        <v>3</v>
      </c>
      <c r="O77" s="33">
        <v>0</v>
      </c>
    </row>
    <row r="78" spans="2:21" x14ac:dyDescent="0.15">
      <c r="B78" s="33">
        <v>3</v>
      </c>
      <c r="C78" s="33" t="s">
        <v>23</v>
      </c>
      <c r="D78" s="33">
        <v>175</v>
      </c>
      <c r="E78" s="33">
        <v>2</v>
      </c>
      <c r="F78" s="33">
        <v>9</v>
      </c>
      <c r="G78" s="33">
        <v>13</v>
      </c>
      <c r="H78" s="33">
        <v>32</v>
      </c>
      <c r="I78" s="33">
        <v>27</v>
      </c>
      <c r="J78" s="33">
        <v>14</v>
      </c>
      <c r="K78" s="33">
        <v>11</v>
      </c>
      <c r="L78" s="33">
        <v>24</v>
      </c>
      <c r="M78" s="33">
        <v>42</v>
      </c>
      <c r="O78" s="33">
        <v>1</v>
      </c>
    </row>
    <row r="79" spans="2:21" x14ac:dyDescent="0.15">
      <c r="B79" s="33">
        <v>4</v>
      </c>
      <c r="C79" s="33" t="s">
        <v>24</v>
      </c>
      <c r="D79" s="33">
        <v>44</v>
      </c>
      <c r="E79" s="33">
        <v>0</v>
      </c>
      <c r="F79" s="33">
        <v>1</v>
      </c>
      <c r="G79" s="33">
        <v>5</v>
      </c>
      <c r="H79" s="33">
        <v>5</v>
      </c>
      <c r="I79" s="33">
        <v>9</v>
      </c>
      <c r="J79" s="33">
        <v>6</v>
      </c>
      <c r="K79" s="33">
        <v>1</v>
      </c>
      <c r="L79" s="33">
        <v>7</v>
      </c>
      <c r="M79" s="33">
        <v>9</v>
      </c>
      <c r="O79" s="33">
        <v>1</v>
      </c>
    </row>
    <row r="80" spans="2:21" x14ac:dyDescent="0.15">
      <c r="B80" s="33">
        <v>5</v>
      </c>
      <c r="C80" s="33" t="s">
        <v>32</v>
      </c>
      <c r="D80" s="33">
        <v>26</v>
      </c>
      <c r="E80" s="33">
        <v>0</v>
      </c>
      <c r="F80" s="33">
        <v>1</v>
      </c>
      <c r="G80" s="33">
        <v>1</v>
      </c>
      <c r="H80" s="33">
        <v>4</v>
      </c>
      <c r="I80" s="33">
        <v>4</v>
      </c>
      <c r="J80" s="33">
        <v>4</v>
      </c>
      <c r="K80" s="33">
        <v>3</v>
      </c>
      <c r="L80" s="33">
        <v>4</v>
      </c>
      <c r="M80" s="33">
        <v>5</v>
      </c>
      <c r="O80" s="33">
        <v>0</v>
      </c>
    </row>
    <row r="81" spans="2:15" x14ac:dyDescent="0.15">
      <c r="B81" s="33">
        <v>6</v>
      </c>
      <c r="C81" s="33" t="s">
        <v>26</v>
      </c>
      <c r="D81" s="33">
        <v>30</v>
      </c>
      <c r="E81" s="33">
        <v>0</v>
      </c>
      <c r="F81" s="33">
        <v>1</v>
      </c>
      <c r="G81" s="33">
        <v>3</v>
      </c>
      <c r="H81" s="33">
        <v>10</v>
      </c>
      <c r="I81" s="33">
        <v>1</v>
      </c>
      <c r="J81" s="33">
        <v>2</v>
      </c>
      <c r="K81" s="33">
        <v>2</v>
      </c>
      <c r="L81" s="33">
        <v>5</v>
      </c>
      <c r="M81" s="33">
        <v>6</v>
      </c>
      <c r="O81" s="33">
        <v>0</v>
      </c>
    </row>
    <row r="82" spans="2:15" x14ac:dyDescent="0.15">
      <c r="B82" s="33">
        <v>7</v>
      </c>
      <c r="C82" s="33" t="s">
        <v>25</v>
      </c>
      <c r="D82" s="33">
        <v>59</v>
      </c>
      <c r="E82" s="33">
        <v>0</v>
      </c>
      <c r="F82" s="33">
        <v>1</v>
      </c>
      <c r="G82" s="33">
        <v>6</v>
      </c>
      <c r="H82" s="33">
        <v>10</v>
      </c>
      <c r="I82" s="33">
        <v>6</v>
      </c>
      <c r="J82" s="33">
        <v>5</v>
      </c>
      <c r="K82" s="33">
        <v>9</v>
      </c>
      <c r="L82" s="33">
        <v>11</v>
      </c>
      <c r="M82" s="33">
        <v>10</v>
      </c>
      <c r="O82" s="33">
        <v>1</v>
      </c>
    </row>
    <row r="83" spans="2:15" x14ac:dyDescent="0.15">
      <c r="B83" s="33">
        <v>8</v>
      </c>
      <c r="C83" s="33" t="s">
        <v>33</v>
      </c>
      <c r="D83" s="33">
        <v>17</v>
      </c>
      <c r="E83" s="33">
        <v>0</v>
      </c>
      <c r="F83" s="33">
        <v>5</v>
      </c>
      <c r="G83" s="33">
        <v>1</v>
      </c>
      <c r="H83" s="33">
        <v>0</v>
      </c>
      <c r="I83" s="33">
        <v>2</v>
      </c>
      <c r="J83" s="33">
        <v>0</v>
      </c>
      <c r="K83" s="33">
        <v>1</v>
      </c>
      <c r="L83" s="33">
        <v>4</v>
      </c>
      <c r="M83" s="33">
        <v>4</v>
      </c>
      <c r="O83" s="33">
        <v>0</v>
      </c>
    </row>
    <row r="84" spans="2:15" x14ac:dyDescent="0.15">
      <c r="B84" s="33">
        <v>9</v>
      </c>
      <c r="C84" s="33" t="s">
        <v>30</v>
      </c>
      <c r="D84" s="33">
        <v>109</v>
      </c>
      <c r="E84" s="33">
        <v>6</v>
      </c>
      <c r="F84" s="33">
        <v>5</v>
      </c>
      <c r="G84" s="33">
        <v>13</v>
      </c>
      <c r="H84" s="33">
        <v>30</v>
      </c>
      <c r="I84" s="33">
        <v>16</v>
      </c>
      <c r="J84" s="33">
        <v>8</v>
      </c>
      <c r="K84" s="33">
        <v>2</v>
      </c>
      <c r="L84" s="33">
        <v>9</v>
      </c>
      <c r="M84" s="33">
        <v>20</v>
      </c>
      <c r="O84" s="33">
        <v>0</v>
      </c>
    </row>
    <row r="85" spans="2:15" x14ac:dyDescent="0.15">
      <c r="B85" s="33">
        <v>10</v>
      </c>
      <c r="C85" s="33" t="s">
        <v>27</v>
      </c>
      <c r="D85" s="33">
        <v>20</v>
      </c>
      <c r="E85" s="33">
        <v>1</v>
      </c>
      <c r="F85" s="33">
        <v>0</v>
      </c>
      <c r="G85" s="33">
        <v>4</v>
      </c>
      <c r="H85" s="33">
        <v>3</v>
      </c>
      <c r="I85" s="33">
        <v>5</v>
      </c>
      <c r="J85" s="33">
        <v>1</v>
      </c>
      <c r="K85" s="33">
        <v>2</v>
      </c>
      <c r="L85" s="33">
        <v>0</v>
      </c>
      <c r="M85" s="33">
        <v>4</v>
      </c>
      <c r="O85" s="33">
        <v>0</v>
      </c>
    </row>
    <row r="86" spans="2:15" x14ac:dyDescent="0.15">
      <c r="B86" s="33">
        <v>11</v>
      </c>
      <c r="C86" s="33" t="s">
        <v>34</v>
      </c>
      <c r="D86" s="33">
        <v>936</v>
      </c>
      <c r="E86" s="33">
        <v>21</v>
      </c>
      <c r="F86" s="33">
        <v>67</v>
      </c>
      <c r="G86" s="33">
        <v>122</v>
      </c>
      <c r="H86" s="33">
        <v>130</v>
      </c>
      <c r="I86" s="33">
        <v>201</v>
      </c>
      <c r="J86" s="33">
        <v>87</v>
      </c>
      <c r="K86" s="33">
        <v>71</v>
      </c>
      <c r="L86" s="33">
        <v>115</v>
      </c>
      <c r="M86" s="33">
        <v>116</v>
      </c>
      <c r="O86" s="33">
        <v>6</v>
      </c>
    </row>
    <row r="87" spans="2:15" x14ac:dyDescent="0.15">
      <c r="B87" s="33">
        <v>12</v>
      </c>
      <c r="C87" s="33" t="s">
        <v>81</v>
      </c>
      <c r="D87" s="33">
        <v>47</v>
      </c>
      <c r="E87" s="33">
        <v>0</v>
      </c>
      <c r="F87" s="33">
        <v>2</v>
      </c>
      <c r="G87" s="33">
        <v>2</v>
      </c>
      <c r="H87" s="33">
        <v>3</v>
      </c>
      <c r="I87" s="33">
        <v>8</v>
      </c>
      <c r="J87" s="33">
        <v>5</v>
      </c>
      <c r="K87" s="33">
        <v>6</v>
      </c>
      <c r="L87" s="33">
        <v>10</v>
      </c>
      <c r="M87" s="33">
        <v>10</v>
      </c>
      <c r="O87" s="33">
        <v>1</v>
      </c>
    </row>
    <row r="88" spans="2:15" x14ac:dyDescent="0.15">
      <c r="B88" s="33">
        <v>13</v>
      </c>
    </row>
  </sheetData>
  <mergeCells count="12">
    <mergeCell ref="C27:C2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</mergeCells>
  <phoneticPr fontId="9"/>
  <conditionalFormatting sqref="D7:O22">
    <cfRule type="cellIs" dxfId="11" priority="1" operator="equal">
      <formula>D$71</formula>
    </cfRule>
    <cfRule type="cellIs" dxfId="10" priority="2" operator="equal">
      <formula>D$70</formula>
    </cfRule>
    <cfRule type="cellIs" dxfId="9" priority="3" operator="equal">
      <formula>D$73</formula>
    </cfRule>
    <cfRule type="cellIs" dxfId="8" priority="4" operator="equal">
      <formula>D$72</formula>
    </cfRule>
  </conditionalFormatting>
  <pageMargins left="0.7" right="0.7" top="0.75" bottom="0.75" header="0.3" footer="0.3"/>
  <ignoredErrors>
    <ignoredError sqref="D8:M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9116F-4BC5-4ABC-93C9-0BAED0F7C07B}">
  <dimension ref="A1:U87"/>
  <sheetViews>
    <sheetView workbookViewId="0">
      <selection activeCell="P5" sqref="P5"/>
    </sheetView>
  </sheetViews>
  <sheetFormatPr defaultColWidth="9" defaultRowHeight="14.25" x14ac:dyDescent="0.15"/>
  <cols>
    <col min="1" max="2" width="9" style="63"/>
    <col min="3" max="3" width="29.375" style="63" customWidth="1"/>
    <col min="4" max="4" width="9.25" style="63" customWidth="1"/>
    <col min="5" max="12" width="10.375" style="63" customWidth="1"/>
    <col min="13" max="13" width="9" style="63"/>
    <col min="14" max="14" width="10.375" style="63" customWidth="1"/>
    <col min="15" max="16384" width="9" style="63"/>
  </cols>
  <sheetData>
    <row r="1" spans="1:16" x14ac:dyDescent="0.15">
      <c r="C1" s="31" t="s">
        <v>47</v>
      </c>
    </row>
    <row r="4" spans="1:16" ht="60" customHeight="1" thickBot="1" x14ac:dyDescent="0.2">
      <c r="C4" s="64" t="s">
        <v>1</v>
      </c>
      <c r="D4" s="65" t="s">
        <v>2</v>
      </c>
      <c r="E4" s="66" t="s">
        <v>16</v>
      </c>
      <c r="F4" s="67" t="s">
        <v>17</v>
      </c>
      <c r="G4" s="67" t="s">
        <v>18</v>
      </c>
      <c r="H4" s="67" t="s">
        <v>19</v>
      </c>
      <c r="I4" s="67" t="s">
        <v>52</v>
      </c>
      <c r="J4" s="67" t="s">
        <v>53</v>
      </c>
      <c r="K4" s="67" t="s">
        <v>20</v>
      </c>
      <c r="L4" s="67" t="s">
        <v>54</v>
      </c>
      <c r="N4" s="68" t="s">
        <v>12</v>
      </c>
    </row>
    <row r="5" spans="1:16" ht="15.6" customHeight="1" x14ac:dyDescent="0.15">
      <c r="A5" s="63">
        <v>1</v>
      </c>
      <c r="C5" s="136" t="s">
        <v>49</v>
      </c>
      <c r="D5" s="69">
        <f>VLOOKUP($A5,$B$76:$Q$93,D$74,FALSE)</f>
        <v>1370</v>
      </c>
      <c r="E5" s="70">
        <f t="shared" ref="E5:L5" si="0">VLOOKUP($A5,$B$76:$Q$93,E$74,FALSE)</f>
        <v>797</v>
      </c>
      <c r="F5" s="71">
        <f t="shared" si="0"/>
        <v>69</v>
      </c>
      <c r="G5" s="71">
        <f t="shared" si="0"/>
        <v>80</v>
      </c>
      <c r="H5" s="71">
        <f t="shared" si="0"/>
        <v>194</v>
      </c>
      <c r="I5" s="71">
        <f t="shared" si="0"/>
        <v>447</v>
      </c>
      <c r="J5" s="71">
        <f t="shared" si="0"/>
        <v>72</v>
      </c>
      <c r="K5" s="71">
        <f t="shared" si="0"/>
        <v>93</v>
      </c>
      <c r="L5" s="71">
        <f t="shared" si="0"/>
        <v>220</v>
      </c>
      <c r="N5" s="71">
        <f>VLOOKUP($A5,$B$76:$Q$93,N$74,FALSE)</f>
        <v>30</v>
      </c>
      <c r="P5" s="21"/>
    </row>
    <row r="6" spans="1:16" ht="15.6" customHeight="1" thickBot="1" x14ac:dyDescent="0.2">
      <c r="C6" s="137"/>
      <c r="D6" s="72">
        <v>100</v>
      </c>
      <c r="E6" s="73">
        <v>100</v>
      </c>
      <c r="F6" s="74">
        <v>100</v>
      </c>
      <c r="G6" s="74">
        <v>100</v>
      </c>
      <c r="H6" s="74">
        <v>100</v>
      </c>
      <c r="I6" s="74">
        <v>100</v>
      </c>
      <c r="J6" s="74">
        <v>100</v>
      </c>
      <c r="K6" s="74">
        <v>100</v>
      </c>
      <c r="L6" s="74">
        <v>100</v>
      </c>
      <c r="N6" s="74">
        <v>100</v>
      </c>
    </row>
    <row r="7" spans="1:16" ht="15.6" customHeight="1" x14ac:dyDescent="0.15">
      <c r="A7" s="63">
        <v>2</v>
      </c>
      <c r="C7" s="138" t="str">
        <f t="shared" ref="C7:N21" si="1">VLOOKUP($A7,$B$76:$Q$105,C$74,FALSE)</f>
        <v>演劇</v>
      </c>
      <c r="D7" s="75">
        <f t="shared" si="1"/>
        <v>37</v>
      </c>
      <c r="E7" s="76">
        <f t="shared" si="1"/>
        <v>22</v>
      </c>
      <c r="F7" s="77">
        <f t="shared" si="1"/>
        <v>2</v>
      </c>
      <c r="G7" s="77">
        <f t="shared" si="1"/>
        <v>6</v>
      </c>
      <c r="H7" s="77">
        <f t="shared" si="1"/>
        <v>10</v>
      </c>
      <c r="I7" s="77">
        <f t="shared" si="1"/>
        <v>10</v>
      </c>
      <c r="J7" s="77">
        <f t="shared" si="1"/>
        <v>1</v>
      </c>
      <c r="K7" s="77">
        <f t="shared" si="1"/>
        <v>2</v>
      </c>
      <c r="L7" s="77">
        <f t="shared" si="1"/>
        <v>5</v>
      </c>
      <c r="N7" s="77">
        <f t="shared" si="1"/>
        <v>0</v>
      </c>
    </row>
    <row r="8" spans="1:16" ht="15.6" customHeight="1" x14ac:dyDescent="0.15">
      <c r="C8" s="134"/>
      <c r="D8" s="78">
        <f t="shared" ref="D8:N8" si="2">D7/D$5*100</f>
        <v>2.7007299270072993</v>
      </c>
      <c r="E8" s="79">
        <f t="shared" si="2"/>
        <v>2.7603513174404015</v>
      </c>
      <c r="F8" s="80">
        <f t="shared" si="2"/>
        <v>2.8985507246376812</v>
      </c>
      <c r="G8" s="80">
        <f t="shared" si="2"/>
        <v>7.5</v>
      </c>
      <c r="H8" s="80">
        <f t="shared" si="2"/>
        <v>5.1546391752577314</v>
      </c>
      <c r="I8" s="80">
        <f t="shared" si="2"/>
        <v>2.2371364653243848</v>
      </c>
      <c r="J8" s="80">
        <f t="shared" si="2"/>
        <v>1.3888888888888888</v>
      </c>
      <c r="K8" s="80">
        <f t="shared" si="2"/>
        <v>2.1505376344086025</v>
      </c>
      <c r="L8" s="80">
        <f t="shared" si="2"/>
        <v>2.2727272727272729</v>
      </c>
      <c r="N8" s="80">
        <f t="shared" si="2"/>
        <v>0</v>
      </c>
    </row>
    <row r="9" spans="1:16" ht="15.6" customHeight="1" x14ac:dyDescent="0.15">
      <c r="A9" s="63">
        <v>3</v>
      </c>
      <c r="C9" s="133" t="str">
        <f t="shared" si="1"/>
        <v>音楽・コンサート</v>
      </c>
      <c r="D9" s="81">
        <f t="shared" si="1"/>
        <v>175</v>
      </c>
      <c r="E9" s="82">
        <f t="shared" si="1"/>
        <v>109</v>
      </c>
      <c r="F9" s="83">
        <f t="shared" si="1"/>
        <v>10</v>
      </c>
      <c r="G9" s="83">
        <f t="shared" si="1"/>
        <v>11</v>
      </c>
      <c r="H9" s="83">
        <f t="shared" si="1"/>
        <v>34</v>
      </c>
      <c r="I9" s="83">
        <f t="shared" si="1"/>
        <v>54</v>
      </c>
      <c r="J9" s="83">
        <f t="shared" si="1"/>
        <v>9</v>
      </c>
      <c r="K9" s="83">
        <f t="shared" si="1"/>
        <v>8</v>
      </c>
      <c r="L9" s="83">
        <f t="shared" si="1"/>
        <v>24</v>
      </c>
      <c r="N9" s="83">
        <f t="shared" si="1"/>
        <v>7</v>
      </c>
    </row>
    <row r="10" spans="1:16" ht="15.6" customHeight="1" x14ac:dyDescent="0.15">
      <c r="C10" s="134"/>
      <c r="D10" s="78">
        <f t="shared" ref="D10" si="3">D9/D$5*100</f>
        <v>12.773722627737227</v>
      </c>
      <c r="E10" s="79">
        <f t="shared" ref="E10" si="4">E9/E$5*100</f>
        <v>13.676286072772898</v>
      </c>
      <c r="F10" s="80">
        <f t="shared" ref="F10" si="5">F9/F$5*100</f>
        <v>14.492753623188406</v>
      </c>
      <c r="G10" s="80">
        <f t="shared" ref="G10" si="6">G9/G$5*100</f>
        <v>13.750000000000002</v>
      </c>
      <c r="H10" s="80">
        <f t="shared" ref="H10" si="7">H9/H$5*100</f>
        <v>17.525773195876287</v>
      </c>
      <c r="I10" s="80">
        <f t="shared" ref="I10" si="8">I9/I$5*100</f>
        <v>12.080536912751679</v>
      </c>
      <c r="J10" s="80">
        <f t="shared" ref="J10" si="9">J9/J$5*100</f>
        <v>12.5</v>
      </c>
      <c r="K10" s="80">
        <f t="shared" ref="K10" si="10">K9/K$5*100</f>
        <v>8.6021505376344098</v>
      </c>
      <c r="L10" s="80">
        <f t="shared" ref="L10" si="11">L9/L$5*100</f>
        <v>10.909090909090908</v>
      </c>
      <c r="N10" s="80">
        <f t="shared" ref="N10" si="12">N9/N$5*100</f>
        <v>23.333333333333332</v>
      </c>
    </row>
    <row r="11" spans="1:16" ht="15.6" customHeight="1" x14ac:dyDescent="0.15">
      <c r="A11" s="63">
        <v>4</v>
      </c>
      <c r="C11" s="133" t="str">
        <f t="shared" si="1"/>
        <v>映画</v>
      </c>
      <c r="D11" s="81">
        <f t="shared" si="1"/>
        <v>44</v>
      </c>
      <c r="E11" s="82">
        <f t="shared" si="1"/>
        <v>26</v>
      </c>
      <c r="F11" s="83">
        <f t="shared" si="1"/>
        <v>1</v>
      </c>
      <c r="G11" s="83">
        <f t="shared" si="1"/>
        <v>5</v>
      </c>
      <c r="H11" s="83">
        <f t="shared" si="1"/>
        <v>4</v>
      </c>
      <c r="I11" s="83">
        <f t="shared" si="1"/>
        <v>12</v>
      </c>
      <c r="J11" s="83">
        <f t="shared" si="1"/>
        <v>2</v>
      </c>
      <c r="K11" s="83">
        <f t="shared" si="1"/>
        <v>5</v>
      </c>
      <c r="L11" s="83">
        <f t="shared" si="1"/>
        <v>9</v>
      </c>
      <c r="N11" s="83">
        <f t="shared" si="1"/>
        <v>1</v>
      </c>
    </row>
    <row r="12" spans="1:16" ht="15.6" customHeight="1" x14ac:dyDescent="0.15">
      <c r="C12" s="134"/>
      <c r="D12" s="78">
        <f t="shared" ref="D12" si="13">D11/D$5*100</f>
        <v>3.2116788321167884</v>
      </c>
      <c r="E12" s="79">
        <f t="shared" ref="E12" si="14">E11/E$5*100</f>
        <v>3.2622333751568382</v>
      </c>
      <c r="F12" s="80">
        <f t="shared" ref="F12" si="15">F11/F$5*100</f>
        <v>1.4492753623188406</v>
      </c>
      <c r="G12" s="80">
        <f t="shared" ref="G12" si="16">G11/G$5*100</f>
        <v>6.25</v>
      </c>
      <c r="H12" s="80">
        <f t="shared" ref="H12" si="17">H11/H$5*100</f>
        <v>2.0618556701030926</v>
      </c>
      <c r="I12" s="80">
        <f t="shared" ref="I12" si="18">I11/I$5*100</f>
        <v>2.6845637583892619</v>
      </c>
      <c r="J12" s="80">
        <f t="shared" ref="J12" si="19">J11/J$5*100</f>
        <v>2.7777777777777777</v>
      </c>
      <c r="K12" s="80">
        <f t="shared" ref="K12" si="20">K11/K$5*100</f>
        <v>5.376344086021505</v>
      </c>
      <c r="L12" s="80">
        <f t="shared" ref="L12" si="21">L11/L$5*100</f>
        <v>4.0909090909090908</v>
      </c>
      <c r="N12" s="80">
        <f t="shared" ref="N12" si="22">N11/N$5*100</f>
        <v>3.3333333333333335</v>
      </c>
    </row>
    <row r="13" spans="1:16" ht="15.6" customHeight="1" x14ac:dyDescent="0.15">
      <c r="A13" s="63">
        <v>5</v>
      </c>
      <c r="C13" s="133" t="str">
        <f t="shared" si="1"/>
        <v>伝統芸能</v>
      </c>
      <c r="D13" s="81">
        <f t="shared" si="1"/>
        <v>26</v>
      </c>
      <c r="E13" s="82">
        <f t="shared" si="1"/>
        <v>17</v>
      </c>
      <c r="F13" s="83">
        <f t="shared" si="1"/>
        <v>1</v>
      </c>
      <c r="G13" s="83">
        <f t="shared" si="1"/>
        <v>0</v>
      </c>
      <c r="H13" s="83">
        <f t="shared" si="1"/>
        <v>0</v>
      </c>
      <c r="I13" s="83">
        <f t="shared" si="1"/>
        <v>7</v>
      </c>
      <c r="J13" s="83">
        <f t="shared" si="1"/>
        <v>2</v>
      </c>
      <c r="K13" s="83">
        <f t="shared" si="1"/>
        <v>0</v>
      </c>
      <c r="L13" s="83">
        <f t="shared" si="1"/>
        <v>3</v>
      </c>
      <c r="N13" s="83">
        <f t="shared" si="1"/>
        <v>2</v>
      </c>
    </row>
    <row r="14" spans="1:16" ht="15.6" customHeight="1" x14ac:dyDescent="0.15">
      <c r="C14" s="134"/>
      <c r="D14" s="78">
        <f t="shared" ref="D14" si="23">D13/D$5*100</f>
        <v>1.8978102189781021</v>
      </c>
      <c r="E14" s="79">
        <f t="shared" ref="E14" si="24">E13/E$5*100</f>
        <v>2.1329987452948558</v>
      </c>
      <c r="F14" s="80">
        <f t="shared" ref="F14" si="25">F13/F$5*100</f>
        <v>1.4492753623188406</v>
      </c>
      <c r="G14" s="80">
        <f t="shared" ref="G14" si="26">G13/G$5*100</f>
        <v>0</v>
      </c>
      <c r="H14" s="80">
        <f t="shared" ref="H14" si="27">H13/H$5*100</f>
        <v>0</v>
      </c>
      <c r="I14" s="80">
        <f t="shared" ref="I14" si="28">I13/I$5*100</f>
        <v>1.5659955257270695</v>
      </c>
      <c r="J14" s="80">
        <f t="shared" ref="J14" si="29">J13/J$5*100</f>
        <v>2.7777777777777777</v>
      </c>
      <c r="K14" s="80">
        <f t="shared" ref="K14" si="30">K13/K$5*100</f>
        <v>0</v>
      </c>
      <c r="L14" s="80">
        <f t="shared" ref="L14" si="31">L13/L$5*100</f>
        <v>1.3636363636363635</v>
      </c>
      <c r="N14" s="80">
        <f t="shared" ref="N14" si="32">N13/N$5*100</f>
        <v>6.666666666666667</v>
      </c>
    </row>
    <row r="15" spans="1:16" ht="15.6" customHeight="1" x14ac:dyDescent="0.15">
      <c r="A15" s="63">
        <v>6</v>
      </c>
      <c r="C15" s="133" t="str">
        <f t="shared" si="1"/>
        <v>ダンス・舞踊</v>
      </c>
      <c r="D15" s="81">
        <f t="shared" si="1"/>
        <v>30</v>
      </c>
      <c r="E15" s="82">
        <f t="shared" si="1"/>
        <v>20</v>
      </c>
      <c r="F15" s="83">
        <f t="shared" si="1"/>
        <v>1</v>
      </c>
      <c r="G15" s="83">
        <f t="shared" si="1"/>
        <v>2</v>
      </c>
      <c r="H15" s="83">
        <f t="shared" si="1"/>
        <v>9</v>
      </c>
      <c r="I15" s="83">
        <f t="shared" si="1"/>
        <v>4</v>
      </c>
      <c r="J15" s="83">
        <f t="shared" si="1"/>
        <v>1</v>
      </c>
      <c r="K15" s="83">
        <f t="shared" si="1"/>
        <v>3</v>
      </c>
      <c r="L15" s="83">
        <f t="shared" si="1"/>
        <v>4</v>
      </c>
      <c r="N15" s="83">
        <f t="shared" si="1"/>
        <v>1</v>
      </c>
    </row>
    <row r="16" spans="1:16" ht="15.6" customHeight="1" x14ac:dyDescent="0.15">
      <c r="C16" s="134"/>
      <c r="D16" s="78">
        <f t="shared" ref="D16" si="33">D15/D$5*100</f>
        <v>2.1897810218978102</v>
      </c>
      <c r="E16" s="79">
        <f t="shared" ref="E16" si="34">E15/E$5*100</f>
        <v>2.5094102885821834</v>
      </c>
      <c r="F16" s="80">
        <f t="shared" ref="F16" si="35">F15/F$5*100</f>
        <v>1.4492753623188406</v>
      </c>
      <c r="G16" s="80">
        <f t="shared" ref="G16" si="36">G15/G$5*100</f>
        <v>2.5</v>
      </c>
      <c r="H16" s="80">
        <f t="shared" ref="H16" si="37">H15/H$5*100</f>
        <v>4.6391752577319592</v>
      </c>
      <c r="I16" s="80">
        <f t="shared" ref="I16" si="38">I15/I$5*100</f>
        <v>0.89485458612975388</v>
      </c>
      <c r="J16" s="80">
        <f t="shared" ref="J16" si="39">J15/J$5*100</f>
        <v>1.3888888888888888</v>
      </c>
      <c r="K16" s="80">
        <f t="shared" ref="K16" si="40">K15/K$5*100</f>
        <v>3.225806451612903</v>
      </c>
      <c r="L16" s="80">
        <f t="shared" ref="L16" si="41">L15/L$5*100</f>
        <v>1.8181818181818181</v>
      </c>
      <c r="N16" s="80">
        <f t="shared" ref="N16" si="42">N15/N$5*100</f>
        <v>3.3333333333333335</v>
      </c>
    </row>
    <row r="17" spans="1:14" ht="15.6" customHeight="1" x14ac:dyDescent="0.15">
      <c r="A17" s="63">
        <v>7</v>
      </c>
      <c r="C17" s="133" t="str">
        <f t="shared" si="1"/>
        <v>講演・講座・説明会・研修セミナー</v>
      </c>
      <c r="D17" s="81">
        <f t="shared" si="1"/>
        <v>59</v>
      </c>
      <c r="E17" s="82">
        <f t="shared" si="1"/>
        <v>40</v>
      </c>
      <c r="F17" s="83">
        <f t="shared" si="1"/>
        <v>6</v>
      </c>
      <c r="G17" s="83">
        <f t="shared" si="1"/>
        <v>2</v>
      </c>
      <c r="H17" s="83">
        <f t="shared" si="1"/>
        <v>11</v>
      </c>
      <c r="I17" s="83">
        <f t="shared" si="1"/>
        <v>17</v>
      </c>
      <c r="J17" s="83">
        <f t="shared" si="1"/>
        <v>5</v>
      </c>
      <c r="K17" s="83">
        <f t="shared" si="1"/>
        <v>6</v>
      </c>
      <c r="L17" s="83">
        <f t="shared" si="1"/>
        <v>4</v>
      </c>
      <c r="N17" s="83">
        <f t="shared" si="1"/>
        <v>1</v>
      </c>
    </row>
    <row r="18" spans="1:14" ht="15.6" customHeight="1" x14ac:dyDescent="0.15">
      <c r="C18" s="134"/>
      <c r="D18" s="78">
        <f t="shared" ref="D18" si="43">D17/D$5*100</f>
        <v>4.3065693430656937</v>
      </c>
      <c r="E18" s="79">
        <f t="shared" ref="E18" si="44">E17/E$5*100</f>
        <v>5.0188205771643668</v>
      </c>
      <c r="F18" s="80">
        <f t="shared" ref="F18" si="45">F17/F$5*100</f>
        <v>8.695652173913043</v>
      </c>
      <c r="G18" s="80">
        <f t="shared" ref="G18" si="46">G17/G$5*100</f>
        <v>2.5</v>
      </c>
      <c r="H18" s="80">
        <f t="shared" ref="H18" si="47">H17/H$5*100</f>
        <v>5.6701030927835054</v>
      </c>
      <c r="I18" s="80">
        <f t="shared" ref="I18" si="48">I17/I$5*100</f>
        <v>3.8031319910514538</v>
      </c>
      <c r="J18" s="80">
        <f t="shared" ref="J18" si="49">J17/J$5*100</f>
        <v>6.9444444444444446</v>
      </c>
      <c r="K18" s="80">
        <f t="shared" ref="K18" si="50">K17/K$5*100</f>
        <v>6.4516129032258061</v>
      </c>
      <c r="L18" s="80">
        <f t="shared" ref="L18" si="51">L17/L$5*100</f>
        <v>1.8181818181818181</v>
      </c>
      <c r="N18" s="80">
        <f t="shared" ref="N18" si="52">N17/N$5*100</f>
        <v>3.3333333333333335</v>
      </c>
    </row>
    <row r="19" spans="1:14" ht="15.6" customHeight="1" x14ac:dyDescent="0.15">
      <c r="A19" s="63">
        <v>8</v>
      </c>
      <c r="C19" s="133" t="str">
        <f t="shared" si="1"/>
        <v>式典</v>
      </c>
      <c r="D19" s="81">
        <f t="shared" si="1"/>
        <v>17</v>
      </c>
      <c r="E19" s="82">
        <f t="shared" si="1"/>
        <v>9</v>
      </c>
      <c r="F19" s="83">
        <f t="shared" si="1"/>
        <v>0</v>
      </c>
      <c r="G19" s="83">
        <f t="shared" si="1"/>
        <v>1</v>
      </c>
      <c r="H19" s="83">
        <f t="shared" si="1"/>
        <v>1</v>
      </c>
      <c r="I19" s="83">
        <f t="shared" si="1"/>
        <v>7</v>
      </c>
      <c r="J19" s="83">
        <f t="shared" si="1"/>
        <v>0</v>
      </c>
      <c r="K19" s="83">
        <f t="shared" si="1"/>
        <v>0</v>
      </c>
      <c r="L19" s="83">
        <f t="shared" si="1"/>
        <v>3</v>
      </c>
      <c r="N19" s="83">
        <f t="shared" si="1"/>
        <v>0</v>
      </c>
    </row>
    <row r="20" spans="1:14" ht="15.6" customHeight="1" x14ac:dyDescent="0.15">
      <c r="C20" s="134"/>
      <c r="D20" s="78">
        <f t="shared" ref="D20" si="53">D19/D$5*100</f>
        <v>1.2408759124087592</v>
      </c>
      <c r="E20" s="79">
        <f t="shared" ref="E20" si="54">E19/E$5*100</f>
        <v>1.1292346298619824</v>
      </c>
      <c r="F20" s="80">
        <f t="shared" ref="F20" si="55">F19/F$5*100</f>
        <v>0</v>
      </c>
      <c r="G20" s="80">
        <f t="shared" ref="G20" si="56">G19/G$5*100</f>
        <v>1.25</v>
      </c>
      <c r="H20" s="80">
        <f t="shared" ref="H20" si="57">H19/H$5*100</f>
        <v>0.51546391752577314</v>
      </c>
      <c r="I20" s="80">
        <f t="shared" ref="I20" si="58">I19/I$5*100</f>
        <v>1.5659955257270695</v>
      </c>
      <c r="J20" s="80">
        <f t="shared" ref="J20" si="59">J19/J$5*100</f>
        <v>0</v>
      </c>
      <c r="K20" s="80">
        <f t="shared" ref="K20" si="60">K19/K$5*100</f>
        <v>0</v>
      </c>
      <c r="L20" s="80">
        <f t="shared" ref="L20" si="61">L19/L$5*100</f>
        <v>1.3636363636363635</v>
      </c>
      <c r="N20" s="80">
        <f t="shared" ref="N20" si="62">N19/N$5*100</f>
        <v>0</v>
      </c>
    </row>
    <row r="21" spans="1:14" ht="15.6" customHeight="1" x14ac:dyDescent="0.15">
      <c r="A21" s="63">
        <v>9</v>
      </c>
      <c r="C21" s="133" t="str">
        <f t="shared" si="1"/>
        <v>発表会・リハーサル</v>
      </c>
      <c r="D21" s="81">
        <f t="shared" si="1"/>
        <v>109</v>
      </c>
      <c r="E21" s="82">
        <f t="shared" si="1"/>
        <v>73</v>
      </c>
      <c r="F21" s="83">
        <f t="shared" si="1"/>
        <v>3</v>
      </c>
      <c r="G21" s="83">
        <f t="shared" si="1"/>
        <v>9</v>
      </c>
      <c r="H21" s="83">
        <f t="shared" si="1"/>
        <v>47</v>
      </c>
      <c r="I21" s="83">
        <f t="shared" si="1"/>
        <v>40</v>
      </c>
      <c r="J21" s="83">
        <f t="shared" si="1"/>
        <v>3</v>
      </c>
      <c r="K21" s="83">
        <f t="shared" si="1"/>
        <v>6</v>
      </c>
      <c r="L21" s="83">
        <f t="shared" si="1"/>
        <v>7</v>
      </c>
      <c r="N21" s="83">
        <f t="shared" si="1"/>
        <v>3</v>
      </c>
    </row>
    <row r="22" spans="1:14" ht="15.6" customHeight="1" x14ac:dyDescent="0.15">
      <c r="C22" s="134"/>
      <c r="D22" s="78">
        <f t="shared" ref="D22" si="63">D21/D$5*100</f>
        <v>7.9562043795620445</v>
      </c>
      <c r="E22" s="79">
        <f t="shared" ref="E22" si="64">E21/E$5*100</f>
        <v>9.1593475533249684</v>
      </c>
      <c r="F22" s="80">
        <f t="shared" ref="F22" si="65">F21/F$5*100</f>
        <v>4.3478260869565215</v>
      </c>
      <c r="G22" s="80">
        <f t="shared" ref="G22" si="66">G21/G$5*100</f>
        <v>11.25</v>
      </c>
      <c r="H22" s="80">
        <f t="shared" ref="H22" si="67">H21/H$5*100</f>
        <v>24.226804123711339</v>
      </c>
      <c r="I22" s="80">
        <f t="shared" ref="I22" si="68">I21/I$5*100</f>
        <v>8.9485458612975393</v>
      </c>
      <c r="J22" s="80">
        <f t="shared" ref="J22" si="69">J21/J$5*100</f>
        <v>4.1666666666666661</v>
      </c>
      <c r="K22" s="80">
        <f t="shared" ref="K22" si="70">K21/K$5*100</f>
        <v>6.4516129032258061</v>
      </c>
      <c r="L22" s="80">
        <f t="shared" ref="L22" si="71">L21/L$5*100</f>
        <v>3.1818181818181817</v>
      </c>
      <c r="N22" s="80">
        <f t="shared" ref="N22" si="72">N21/N$5*100</f>
        <v>10</v>
      </c>
    </row>
    <row r="23" spans="1:14" ht="15.6" customHeight="1" x14ac:dyDescent="0.15">
      <c r="A23" s="63">
        <v>10</v>
      </c>
      <c r="C23" s="133" t="str">
        <f t="shared" ref="C23:N27" si="73">VLOOKUP($A23,$B$76:$Q$105,C$74,FALSE)</f>
        <v>その他</v>
      </c>
      <c r="D23" s="81">
        <f t="shared" si="73"/>
        <v>20</v>
      </c>
      <c r="E23" s="82">
        <f t="shared" si="73"/>
        <v>10</v>
      </c>
      <c r="F23" s="83">
        <f t="shared" si="73"/>
        <v>1</v>
      </c>
      <c r="G23" s="83">
        <f t="shared" si="73"/>
        <v>2</v>
      </c>
      <c r="H23" s="83">
        <f t="shared" si="73"/>
        <v>1</v>
      </c>
      <c r="I23" s="83">
        <f t="shared" si="73"/>
        <v>9</v>
      </c>
      <c r="J23" s="83">
        <f t="shared" si="73"/>
        <v>0</v>
      </c>
      <c r="K23" s="83">
        <f t="shared" si="73"/>
        <v>0</v>
      </c>
      <c r="L23" s="83">
        <f t="shared" si="73"/>
        <v>5</v>
      </c>
      <c r="N23" s="83">
        <f t="shared" si="73"/>
        <v>0</v>
      </c>
    </row>
    <row r="24" spans="1:14" ht="15.6" customHeight="1" x14ac:dyDescent="0.15">
      <c r="C24" s="134"/>
      <c r="D24" s="78">
        <f t="shared" ref="D24" si="74">D23/D$5*100</f>
        <v>1.4598540145985401</v>
      </c>
      <c r="E24" s="79">
        <f t="shared" ref="E24" si="75">E23/E$5*100</f>
        <v>1.2547051442910917</v>
      </c>
      <c r="F24" s="80">
        <f t="shared" ref="F24" si="76">F23/F$5*100</f>
        <v>1.4492753623188406</v>
      </c>
      <c r="G24" s="80">
        <f t="shared" ref="G24" si="77">G23/G$5*100</f>
        <v>2.5</v>
      </c>
      <c r="H24" s="80">
        <f t="shared" ref="H24" si="78">H23/H$5*100</f>
        <v>0.51546391752577314</v>
      </c>
      <c r="I24" s="80">
        <f t="shared" ref="I24" si="79">I23/I$5*100</f>
        <v>2.0134228187919461</v>
      </c>
      <c r="J24" s="80">
        <f t="shared" ref="J24" si="80">J23/J$5*100</f>
        <v>0</v>
      </c>
      <c r="K24" s="80">
        <f t="shared" ref="K24" si="81">K23/K$5*100</f>
        <v>0</v>
      </c>
      <c r="L24" s="80">
        <f t="shared" ref="L24" si="82">L23/L$5*100</f>
        <v>2.2727272727272729</v>
      </c>
      <c r="N24" s="80">
        <f t="shared" ref="N24" si="83">N23/N$5*100</f>
        <v>0</v>
      </c>
    </row>
    <row r="25" spans="1:14" ht="15.6" customHeight="1" x14ac:dyDescent="0.15">
      <c r="A25" s="63">
        <v>11</v>
      </c>
      <c r="C25" s="135" t="str">
        <f t="shared" si="73"/>
        <v>利用していない</v>
      </c>
      <c r="D25" s="81">
        <f t="shared" si="73"/>
        <v>936</v>
      </c>
      <c r="E25" s="82">
        <f t="shared" si="73"/>
        <v>529</v>
      </c>
      <c r="F25" s="83">
        <f t="shared" si="73"/>
        <v>49</v>
      </c>
      <c r="G25" s="83">
        <f t="shared" si="73"/>
        <v>51</v>
      </c>
      <c r="H25" s="83">
        <f t="shared" si="73"/>
        <v>98</v>
      </c>
      <c r="I25" s="83">
        <f t="shared" si="73"/>
        <v>310</v>
      </c>
      <c r="J25" s="83">
        <f t="shared" si="73"/>
        <v>52</v>
      </c>
      <c r="K25" s="83">
        <f t="shared" si="73"/>
        <v>70</v>
      </c>
      <c r="L25" s="83">
        <f t="shared" si="73"/>
        <v>163</v>
      </c>
      <c r="N25" s="83">
        <f t="shared" si="73"/>
        <v>18</v>
      </c>
    </row>
    <row r="26" spans="1:14" ht="15.6" customHeight="1" x14ac:dyDescent="0.15">
      <c r="C26" s="135"/>
      <c r="D26" s="78">
        <f t="shared" ref="D26" si="84">D25/D$5*100</f>
        <v>68.321167883211672</v>
      </c>
      <c r="E26" s="79">
        <f t="shared" ref="E26" si="85">E25/E$5*100</f>
        <v>66.373902132998737</v>
      </c>
      <c r="F26" s="80">
        <f t="shared" ref="F26" si="86">F25/F$5*100</f>
        <v>71.014492753623188</v>
      </c>
      <c r="G26" s="80">
        <f t="shared" ref="G26" si="87">G25/G$5*100</f>
        <v>63.749999999999993</v>
      </c>
      <c r="H26" s="80">
        <f t="shared" ref="H26" si="88">H25/H$5*100</f>
        <v>50.515463917525771</v>
      </c>
      <c r="I26" s="80">
        <f t="shared" ref="I26" si="89">I25/I$5*100</f>
        <v>69.351230425055931</v>
      </c>
      <c r="J26" s="80">
        <f t="shared" ref="J26" si="90">J25/J$5*100</f>
        <v>72.222222222222214</v>
      </c>
      <c r="K26" s="80">
        <f t="shared" ref="K26" si="91">K25/K$5*100</f>
        <v>75.268817204301072</v>
      </c>
      <c r="L26" s="80">
        <f t="shared" ref="L26" si="92">L25/L$5*100</f>
        <v>74.090909090909093</v>
      </c>
      <c r="N26" s="80">
        <f t="shared" ref="N26" si="93">N25/N$5*100</f>
        <v>60</v>
      </c>
    </row>
    <row r="27" spans="1:14" ht="15.6" customHeight="1" x14ac:dyDescent="0.15">
      <c r="A27" s="63">
        <v>12</v>
      </c>
      <c r="C27" s="135" t="s">
        <v>50</v>
      </c>
      <c r="D27" s="81">
        <f t="shared" si="73"/>
        <v>47</v>
      </c>
      <c r="E27" s="82">
        <f t="shared" si="73"/>
        <v>21</v>
      </c>
      <c r="F27" s="83">
        <f t="shared" si="73"/>
        <v>1</v>
      </c>
      <c r="G27" s="83">
        <f t="shared" si="73"/>
        <v>0</v>
      </c>
      <c r="H27" s="83">
        <f t="shared" si="73"/>
        <v>4</v>
      </c>
      <c r="I27" s="83">
        <f t="shared" si="73"/>
        <v>15</v>
      </c>
      <c r="J27" s="83">
        <f t="shared" si="73"/>
        <v>2</v>
      </c>
      <c r="K27" s="83">
        <f t="shared" si="73"/>
        <v>2</v>
      </c>
      <c r="L27" s="83">
        <f t="shared" si="73"/>
        <v>11</v>
      </c>
      <c r="N27" s="83">
        <f t="shared" si="73"/>
        <v>2</v>
      </c>
    </row>
    <row r="28" spans="1:14" ht="15.6" customHeight="1" x14ac:dyDescent="0.15">
      <c r="C28" s="135"/>
      <c r="D28" s="78">
        <f t="shared" ref="D28" si="94">D27/D$5*100</f>
        <v>3.4306569343065698</v>
      </c>
      <c r="E28" s="79">
        <f t="shared" ref="E28" si="95">E27/E$5*100</f>
        <v>2.6348808030112925</v>
      </c>
      <c r="F28" s="80">
        <f t="shared" ref="F28" si="96">F27/F$5*100</f>
        <v>1.4492753623188406</v>
      </c>
      <c r="G28" s="80">
        <f t="shared" ref="G28" si="97">G27/G$5*100</f>
        <v>0</v>
      </c>
      <c r="H28" s="80">
        <f t="shared" ref="H28" si="98">H27/H$5*100</f>
        <v>2.0618556701030926</v>
      </c>
      <c r="I28" s="80">
        <f t="shared" ref="I28" si="99">I27/I$5*100</f>
        <v>3.3557046979865772</v>
      </c>
      <c r="J28" s="80">
        <f t="shared" ref="J28" si="100">J27/J$5*100</f>
        <v>2.7777777777777777</v>
      </c>
      <c r="K28" s="80">
        <f t="shared" ref="K28" si="101">K27/K$5*100</f>
        <v>2.1505376344086025</v>
      </c>
      <c r="L28" s="80">
        <f t="shared" ref="L28" si="102">L27/L$5*100</f>
        <v>5</v>
      </c>
      <c r="N28" s="80">
        <f t="shared" ref="N28" si="103">N27/N$5*100</f>
        <v>6.666666666666667</v>
      </c>
    </row>
    <row r="29" spans="1:14" ht="17.100000000000001" customHeight="1" thickBot="1" x14ac:dyDescent="0.2">
      <c r="C29" s="91"/>
      <c r="D29" s="91"/>
      <c r="E29" s="91"/>
      <c r="F29" s="84"/>
      <c r="G29" s="85"/>
      <c r="H29" s="86"/>
      <c r="I29" s="86"/>
      <c r="J29" s="86"/>
      <c r="K29" s="86"/>
      <c r="L29" s="87" t="s">
        <v>13</v>
      </c>
      <c r="N29" s="87"/>
    </row>
    <row r="30" spans="1:14" ht="17.100000000000001" customHeight="1" thickBot="1" x14ac:dyDescent="0.2">
      <c r="C30" s="91"/>
      <c r="D30" s="91"/>
      <c r="E30" s="91"/>
      <c r="F30" s="84"/>
      <c r="G30" s="88" t="s">
        <v>14</v>
      </c>
      <c r="H30" s="89"/>
      <c r="I30" s="84"/>
      <c r="J30" s="84"/>
      <c r="K30" s="88" t="s">
        <v>15</v>
      </c>
      <c r="L30" s="90"/>
    </row>
    <row r="70" spans="2:21" s="124" customFormat="1" x14ac:dyDescent="0.15">
      <c r="C70" s="124" t="s">
        <v>77</v>
      </c>
      <c r="D70" s="125">
        <f>MAX(D7,D9,D11,D13,D15,D17,D19,D21)</f>
        <v>175</v>
      </c>
      <c r="E70" s="125">
        <f t="shared" ref="E70:L70" si="104">MAX(E7,E9,E11,E13,E15,E17,E19,E21)</f>
        <v>109</v>
      </c>
      <c r="F70" s="125">
        <f t="shared" si="104"/>
        <v>10</v>
      </c>
      <c r="G70" s="125">
        <f t="shared" si="104"/>
        <v>11</v>
      </c>
      <c r="H70" s="125">
        <f t="shared" si="104"/>
        <v>47</v>
      </c>
      <c r="I70" s="125">
        <f t="shared" si="104"/>
        <v>54</v>
      </c>
      <c r="J70" s="125">
        <f t="shared" si="104"/>
        <v>9</v>
      </c>
      <c r="K70" s="125">
        <f t="shared" si="104"/>
        <v>8</v>
      </c>
      <c r="L70" s="125">
        <f t="shared" si="104"/>
        <v>24</v>
      </c>
      <c r="M70" s="125">
        <v>1</v>
      </c>
      <c r="N70" s="125">
        <f t="shared" ref="N70" si="105">MAX(N7,N9,N11,N13,N15,N17,N19,N21)</f>
        <v>7</v>
      </c>
      <c r="O70" s="125">
        <v>1</v>
      </c>
      <c r="P70" s="125">
        <f t="shared" ref="P70:U70" si="106">MAX(P7,P9,P11,P13,P15,P17,P19,P21,P23,P25,P27,P29,P31,P33,P35,P37,P39,P41,P43,P45,P47,P49,P51,P53,P55,P57)</f>
        <v>0</v>
      </c>
      <c r="Q70" s="125">
        <f t="shared" si="106"/>
        <v>0</v>
      </c>
      <c r="R70" s="125">
        <f t="shared" si="106"/>
        <v>0</v>
      </c>
      <c r="S70" s="125">
        <f t="shared" si="106"/>
        <v>0</v>
      </c>
      <c r="T70" s="125">
        <f t="shared" si="106"/>
        <v>0</v>
      </c>
      <c r="U70" s="125">
        <f t="shared" si="106"/>
        <v>0</v>
      </c>
    </row>
    <row r="71" spans="2:21" s="124" customFormat="1" x14ac:dyDescent="0.15">
      <c r="C71" s="124" t="s">
        <v>78</v>
      </c>
      <c r="D71" s="125">
        <f>MAX(D8,D10,D12,D14,D16,D18,D20,D22)</f>
        <v>12.773722627737227</v>
      </c>
      <c r="E71" s="125">
        <f t="shared" ref="E71:L71" si="107">MAX(E8,E10,E12,E14,E16,E18,E20,E22)</f>
        <v>13.676286072772898</v>
      </c>
      <c r="F71" s="125">
        <f t="shared" si="107"/>
        <v>14.492753623188406</v>
      </c>
      <c r="G71" s="125">
        <f t="shared" si="107"/>
        <v>13.750000000000002</v>
      </c>
      <c r="H71" s="125">
        <f t="shared" si="107"/>
        <v>24.226804123711339</v>
      </c>
      <c r="I71" s="125">
        <f t="shared" si="107"/>
        <v>12.080536912751679</v>
      </c>
      <c r="J71" s="125">
        <f t="shared" si="107"/>
        <v>12.5</v>
      </c>
      <c r="K71" s="125">
        <f t="shared" si="107"/>
        <v>8.6021505376344098</v>
      </c>
      <c r="L71" s="125">
        <f t="shared" si="107"/>
        <v>10.909090909090908</v>
      </c>
      <c r="M71" s="125">
        <v>1</v>
      </c>
      <c r="N71" s="125">
        <f t="shared" ref="N71" si="108">MAX(N8,N10,N12,N14,N16,N18,N20,N22)</f>
        <v>23.333333333333332</v>
      </c>
      <c r="O71" s="125">
        <v>1</v>
      </c>
      <c r="P71" s="125">
        <f t="shared" ref="P71:U71" si="109">MAX(P31,P33,P35,P37,P39,P41,P43,P45,P47,P49,P51,P53,P55,P57)</f>
        <v>0</v>
      </c>
      <c r="Q71" s="125">
        <f t="shared" si="109"/>
        <v>0</v>
      </c>
      <c r="R71" s="125">
        <f t="shared" si="109"/>
        <v>0</v>
      </c>
      <c r="S71" s="125">
        <f t="shared" si="109"/>
        <v>0</v>
      </c>
      <c r="T71" s="125">
        <f t="shared" si="109"/>
        <v>0</v>
      </c>
      <c r="U71" s="125">
        <f t="shared" si="109"/>
        <v>0</v>
      </c>
    </row>
    <row r="72" spans="2:21" s="124" customFormat="1" x14ac:dyDescent="0.15">
      <c r="C72" s="124" t="s">
        <v>79</v>
      </c>
      <c r="D72" s="125">
        <f>LARGE(_xlfn.VSTACK(D7,D9,D11,D13,D15,D17,D19,D21),2)</f>
        <v>109</v>
      </c>
      <c r="E72" s="125">
        <f t="shared" ref="E72:L72" si="110">LARGE(_xlfn.VSTACK(E7,E9,E11,E13,E15,E17,E19,E21),2)</f>
        <v>73</v>
      </c>
      <c r="F72" s="125">
        <f t="shared" si="110"/>
        <v>6</v>
      </c>
      <c r="G72" s="125">
        <f t="shared" si="110"/>
        <v>9</v>
      </c>
      <c r="H72" s="125">
        <f t="shared" si="110"/>
        <v>34</v>
      </c>
      <c r="I72" s="125">
        <f t="shared" si="110"/>
        <v>40</v>
      </c>
      <c r="J72" s="125">
        <f t="shared" si="110"/>
        <v>5</v>
      </c>
      <c r="K72" s="125">
        <f t="shared" si="110"/>
        <v>6</v>
      </c>
      <c r="L72" s="125">
        <f t="shared" si="110"/>
        <v>9</v>
      </c>
      <c r="M72" s="125">
        <v>1</v>
      </c>
      <c r="N72" s="125">
        <f t="shared" ref="N72" si="111">LARGE(_xlfn.VSTACK(N7,N9,N11,N13,N15,N17,N19,N21),2)</f>
        <v>3</v>
      </c>
      <c r="O72" s="125">
        <v>1</v>
      </c>
      <c r="P72" s="125" t="e">
        <f t="shared" ref="P72:U73" si="112">LARGE(_xlfn.VSTACK(P30,P32,P34,P36,P38,P40,P42,P44,P46,P48,P50,P52,P54,P56),2)</f>
        <v>#NUM!</v>
      </c>
      <c r="Q72" s="125" t="e">
        <f t="shared" si="112"/>
        <v>#NUM!</v>
      </c>
      <c r="R72" s="125" t="e">
        <f t="shared" si="112"/>
        <v>#NUM!</v>
      </c>
      <c r="S72" s="125" t="e">
        <f t="shared" si="112"/>
        <v>#NUM!</v>
      </c>
      <c r="T72" s="125" t="e">
        <f t="shared" si="112"/>
        <v>#NUM!</v>
      </c>
      <c r="U72" s="125" t="e">
        <f t="shared" si="112"/>
        <v>#NUM!</v>
      </c>
    </row>
    <row r="73" spans="2:21" s="124" customFormat="1" x14ac:dyDescent="0.15">
      <c r="C73" s="124" t="s">
        <v>78</v>
      </c>
      <c r="D73" s="125">
        <f>LARGE(_xlfn.VSTACK(D8,D10,D12,D14,D16,D18,D20,D22),2)</f>
        <v>7.9562043795620445</v>
      </c>
      <c r="E73" s="125">
        <f t="shared" ref="E73:L73" si="113">LARGE(_xlfn.VSTACK(E8,E10,E12,E14,E16,E18,E20,E22),2)</f>
        <v>9.1593475533249684</v>
      </c>
      <c r="F73" s="125">
        <f t="shared" si="113"/>
        <v>8.695652173913043</v>
      </c>
      <c r="G73" s="125">
        <f t="shared" si="113"/>
        <v>11.25</v>
      </c>
      <c r="H73" s="125">
        <f t="shared" si="113"/>
        <v>17.525773195876287</v>
      </c>
      <c r="I73" s="125">
        <f t="shared" si="113"/>
        <v>8.9485458612975393</v>
      </c>
      <c r="J73" s="125">
        <f t="shared" si="113"/>
        <v>6.9444444444444446</v>
      </c>
      <c r="K73" s="125">
        <f t="shared" si="113"/>
        <v>6.4516129032258061</v>
      </c>
      <c r="L73" s="125">
        <f t="shared" si="113"/>
        <v>4.0909090909090908</v>
      </c>
      <c r="M73" s="125">
        <v>1</v>
      </c>
      <c r="N73" s="125">
        <f t="shared" ref="N73" si="114">LARGE(_xlfn.VSTACK(N8,N10,N12,N14,N16,N18,N20,N22),2)</f>
        <v>10</v>
      </c>
      <c r="O73" s="125">
        <v>1</v>
      </c>
      <c r="P73" s="125" t="e">
        <f t="shared" si="112"/>
        <v>#NUM!</v>
      </c>
      <c r="Q73" s="125" t="e">
        <f t="shared" si="112"/>
        <v>#NUM!</v>
      </c>
      <c r="R73" s="125" t="e">
        <f t="shared" si="112"/>
        <v>#NUM!</v>
      </c>
      <c r="S73" s="125" t="e">
        <f t="shared" si="112"/>
        <v>#NUM!</v>
      </c>
      <c r="T73" s="125" t="e">
        <f t="shared" si="112"/>
        <v>#NUM!</v>
      </c>
      <c r="U73" s="125" t="e">
        <f t="shared" si="112"/>
        <v>#NUM!</v>
      </c>
    </row>
    <row r="74" spans="2:21" s="124" customFormat="1" x14ac:dyDescent="0.15">
      <c r="C74" s="124">
        <v>2</v>
      </c>
      <c r="D74" s="124">
        <v>3</v>
      </c>
      <c r="E74" s="124">
        <v>4</v>
      </c>
      <c r="F74" s="124">
        <v>5</v>
      </c>
      <c r="G74" s="124">
        <v>6</v>
      </c>
      <c r="H74" s="124">
        <v>7</v>
      </c>
      <c r="I74" s="124">
        <v>8</v>
      </c>
      <c r="J74" s="124">
        <v>9</v>
      </c>
      <c r="K74" s="124">
        <v>10</v>
      </c>
      <c r="L74" s="124">
        <v>11</v>
      </c>
      <c r="M74" s="124">
        <v>12</v>
      </c>
      <c r="N74" s="124">
        <v>13</v>
      </c>
      <c r="O74" s="124">
        <v>14</v>
      </c>
      <c r="P74" s="124">
        <v>15</v>
      </c>
      <c r="Q74" s="124">
        <v>16</v>
      </c>
      <c r="R74" s="124">
        <v>17</v>
      </c>
      <c r="S74" s="124">
        <v>18</v>
      </c>
    </row>
    <row r="75" spans="2:21" s="126" customFormat="1" x14ac:dyDescent="0.15">
      <c r="D75" s="126" t="s">
        <v>80</v>
      </c>
      <c r="E75" s="126" t="s">
        <v>16</v>
      </c>
      <c r="F75" s="126" t="s">
        <v>83</v>
      </c>
      <c r="G75" s="126" t="s">
        <v>84</v>
      </c>
      <c r="H75" s="126" t="s">
        <v>85</v>
      </c>
      <c r="I75" s="126" t="s">
        <v>86</v>
      </c>
      <c r="J75" s="126" t="s">
        <v>87</v>
      </c>
      <c r="K75" s="126" t="s">
        <v>88</v>
      </c>
      <c r="L75" s="126" t="s">
        <v>89</v>
      </c>
      <c r="N75" s="126" t="s">
        <v>81</v>
      </c>
      <c r="O75" s="126" t="s">
        <v>81</v>
      </c>
    </row>
    <row r="76" spans="2:21" x14ac:dyDescent="0.15">
      <c r="B76" s="63">
        <v>1</v>
      </c>
      <c r="C76" s="63" t="s">
        <v>29</v>
      </c>
      <c r="D76" s="63">
        <v>1370</v>
      </c>
      <c r="E76" s="63">
        <v>797</v>
      </c>
      <c r="F76" s="63">
        <v>69</v>
      </c>
      <c r="G76" s="63">
        <v>80</v>
      </c>
      <c r="H76" s="63">
        <v>194</v>
      </c>
      <c r="I76" s="63">
        <v>447</v>
      </c>
      <c r="J76" s="63">
        <v>72</v>
      </c>
      <c r="K76" s="63">
        <v>93</v>
      </c>
      <c r="L76" s="63">
        <v>220</v>
      </c>
      <c r="N76" s="63">
        <v>30</v>
      </c>
    </row>
    <row r="77" spans="2:21" x14ac:dyDescent="0.15">
      <c r="B77" s="63">
        <v>2</v>
      </c>
      <c r="C77" s="63" t="s">
        <v>31</v>
      </c>
      <c r="D77" s="63">
        <v>37</v>
      </c>
      <c r="E77" s="63">
        <v>22</v>
      </c>
      <c r="F77" s="63">
        <v>2</v>
      </c>
      <c r="G77" s="63">
        <v>6</v>
      </c>
      <c r="H77" s="63">
        <v>10</v>
      </c>
      <c r="I77" s="63">
        <v>10</v>
      </c>
      <c r="J77" s="63">
        <v>1</v>
      </c>
      <c r="K77" s="63">
        <v>2</v>
      </c>
      <c r="L77" s="63">
        <v>5</v>
      </c>
      <c r="N77" s="63">
        <v>0</v>
      </c>
    </row>
    <row r="78" spans="2:21" x14ac:dyDescent="0.15">
      <c r="B78" s="63">
        <v>3</v>
      </c>
      <c r="C78" s="63" t="s">
        <v>23</v>
      </c>
      <c r="D78" s="63">
        <v>175</v>
      </c>
      <c r="E78" s="63">
        <v>109</v>
      </c>
      <c r="F78" s="63">
        <v>10</v>
      </c>
      <c r="G78" s="63">
        <v>11</v>
      </c>
      <c r="H78" s="63">
        <v>34</v>
      </c>
      <c r="I78" s="63">
        <v>54</v>
      </c>
      <c r="J78" s="63">
        <v>9</v>
      </c>
      <c r="K78" s="63">
        <v>8</v>
      </c>
      <c r="L78" s="63">
        <v>24</v>
      </c>
      <c r="N78" s="63">
        <v>7</v>
      </c>
    </row>
    <row r="79" spans="2:21" x14ac:dyDescent="0.15">
      <c r="B79" s="63">
        <v>4</v>
      </c>
      <c r="C79" s="63" t="s">
        <v>24</v>
      </c>
      <c r="D79" s="63">
        <v>44</v>
      </c>
      <c r="E79" s="63">
        <v>26</v>
      </c>
      <c r="F79" s="63">
        <v>1</v>
      </c>
      <c r="G79" s="63">
        <v>5</v>
      </c>
      <c r="H79" s="63">
        <v>4</v>
      </c>
      <c r="I79" s="63">
        <v>12</v>
      </c>
      <c r="J79" s="63">
        <v>2</v>
      </c>
      <c r="K79" s="63">
        <v>5</v>
      </c>
      <c r="L79" s="63">
        <v>9</v>
      </c>
      <c r="N79" s="63">
        <v>1</v>
      </c>
    </row>
    <row r="80" spans="2:21" x14ac:dyDescent="0.15">
      <c r="B80" s="63">
        <v>5</v>
      </c>
      <c r="C80" s="63" t="s">
        <v>32</v>
      </c>
      <c r="D80" s="63">
        <v>26</v>
      </c>
      <c r="E80" s="63">
        <v>17</v>
      </c>
      <c r="F80" s="63">
        <v>1</v>
      </c>
      <c r="G80" s="63">
        <v>0</v>
      </c>
      <c r="H80" s="63">
        <v>0</v>
      </c>
      <c r="I80" s="63">
        <v>7</v>
      </c>
      <c r="J80" s="63">
        <v>2</v>
      </c>
      <c r="K80" s="63">
        <v>0</v>
      </c>
      <c r="L80" s="63">
        <v>3</v>
      </c>
      <c r="N80" s="63">
        <v>2</v>
      </c>
    </row>
    <row r="81" spans="2:14" x14ac:dyDescent="0.15">
      <c r="B81" s="63">
        <v>6</v>
      </c>
      <c r="C81" s="63" t="s">
        <v>26</v>
      </c>
      <c r="D81" s="63">
        <v>30</v>
      </c>
      <c r="E81" s="63">
        <v>20</v>
      </c>
      <c r="F81" s="63">
        <v>1</v>
      </c>
      <c r="G81" s="63">
        <v>2</v>
      </c>
      <c r="H81" s="63">
        <v>9</v>
      </c>
      <c r="I81" s="63">
        <v>4</v>
      </c>
      <c r="J81" s="63">
        <v>1</v>
      </c>
      <c r="K81" s="63">
        <v>3</v>
      </c>
      <c r="L81" s="63">
        <v>4</v>
      </c>
      <c r="N81" s="63">
        <v>1</v>
      </c>
    </row>
    <row r="82" spans="2:14" x14ac:dyDescent="0.15">
      <c r="B82" s="63">
        <v>7</v>
      </c>
      <c r="C82" s="63" t="s">
        <v>25</v>
      </c>
      <c r="D82" s="63">
        <v>59</v>
      </c>
      <c r="E82" s="63">
        <v>40</v>
      </c>
      <c r="F82" s="63">
        <v>6</v>
      </c>
      <c r="G82" s="63">
        <v>2</v>
      </c>
      <c r="H82" s="63">
        <v>11</v>
      </c>
      <c r="I82" s="63">
        <v>17</v>
      </c>
      <c r="J82" s="63">
        <v>5</v>
      </c>
      <c r="K82" s="63">
        <v>6</v>
      </c>
      <c r="L82" s="63">
        <v>4</v>
      </c>
      <c r="N82" s="63">
        <v>1</v>
      </c>
    </row>
    <row r="83" spans="2:14" x14ac:dyDescent="0.15">
      <c r="B83" s="63">
        <v>8</v>
      </c>
      <c r="C83" s="63" t="s">
        <v>33</v>
      </c>
      <c r="D83" s="63">
        <v>17</v>
      </c>
      <c r="E83" s="63">
        <v>9</v>
      </c>
      <c r="F83" s="63">
        <v>0</v>
      </c>
      <c r="G83" s="63">
        <v>1</v>
      </c>
      <c r="H83" s="63">
        <v>1</v>
      </c>
      <c r="I83" s="63">
        <v>7</v>
      </c>
      <c r="J83" s="63">
        <v>0</v>
      </c>
      <c r="K83" s="63">
        <v>0</v>
      </c>
      <c r="L83" s="63">
        <v>3</v>
      </c>
      <c r="N83" s="63">
        <v>0</v>
      </c>
    </row>
    <row r="84" spans="2:14" x14ac:dyDescent="0.15">
      <c r="B84" s="63">
        <v>9</v>
      </c>
      <c r="C84" s="63" t="s">
        <v>30</v>
      </c>
      <c r="D84" s="63">
        <v>109</v>
      </c>
      <c r="E84" s="63">
        <v>73</v>
      </c>
      <c r="F84" s="63">
        <v>3</v>
      </c>
      <c r="G84" s="63">
        <v>9</v>
      </c>
      <c r="H84" s="63">
        <v>47</v>
      </c>
      <c r="I84" s="63">
        <v>40</v>
      </c>
      <c r="J84" s="63">
        <v>3</v>
      </c>
      <c r="K84" s="63">
        <v>6</v>
      </c>
      <c r="L84" s="63">
        <v>7</v>
      </c>
      <c r="N84" s="63">
        <v>3</v>
      </c>
    </row>
    <row r="85" spans="2:14" x14ac:dyDescent="0.15">
      <c r="B85" s="63">
        <v>10</v>
      </c>
      <c r="C85" s="63" t="s">
        <v>27</v>
      </c>
      <c r="D85" s="63">
        <v>20</v>
      </c>
      <c r="E85" s="63">
        <v>10</v>
      </c>
      <c r="F85" s="63">
        <v>1</v>
      </c>
      <c r="G85" s="63">
        <v>2</v>
      </c>
      <c r="H85" s="63">
        <v>1</v>
      </c>
      <c r="I85" s="63">
        <v>9</v>
      </c>
      <c r="J85" s="63">
        <v>0</v>
      </c>
      <c r="K85" s="63">
        <v>0</v>
      </c>
      <c r="L85" s="63">
        <v>5</v>
      </c>
      <c r="N85" s="63">
        <v>0</v>
      </c>
    </row>
    <row r="86" spans="2:14" x14ac:dyDescent="0.15">
      <c r="B86" s="63">
        <v>11</v>
      </c>
      <c r="C86" s="63" t="s">
        <v>34</v>
      </c>
      <c r="D86" s="63">
        <v>936</v>
      </c>
      <c r="E86" s="63">
        <v>529</v>
      </c>
      <c r="F86" s="63">
        <v>49</v>
      </c>
      <c r="G86" s="63">
        <v>51</v>
      </c>
      <c r="H86" s="63">
        <v>98</v>
      </c>
      <c r="I86" s="63">
        <v>310</v>
      </c>
      <c r="J86" s="63">
        <v>52</v>
      </c>
      <c r="K86" s="63">
        <v>70</v>
      </c>
      <c r="L86" s="63">
        <v>163</v>
      </c>
      <c r="N86" s="63">
        <v>18</v>
      </c>
    </row>
    <row r="87" spans="2:14" x14ac:dyDescent="0.15">
      <c r="B87" s="63">
        <v>12</v>
      </c>
      <c r="C87" s="63" t="s">
        <v>81</v>
      </c>
      <c r="D87" s="63">
        <v>47</v>
      </c>
      <c r="E87" s="63">
        <v>21</v>
      </c>
      <c r="F87" s="63">
        <v>1</v>
      </c>
      <c r="G87" s="63">
        <v>0</v>
      </c>
      <c r="H87" s="63">
        <v>4</v>
      </c>
      <c r="I87" s="63">
        <v>15</v>
      </c>
      <c r="J87" s="63">
        <v>2</v>
      </c>
      <c r="K87" s="63">
        <v>2</v>
      </c>
      <c r="L87" s="63">
        <v>11</v>
      </c>
      <c r="N87" s="63">
        <v>2</v>
      </c>
    </row>
  </sheetData>
  <mergeCells count="12">
    <mergeCell ref="C15:C16"/>
    <mergeCell ref="C5:C6"/>
    <mergeCell ref="C7:C8"/>
    <mergeCell ref="C9:C10"/>
    <mergeCell ref="C11:C12"/>
    <mergeCell ref="C13:C14"/>
    <mergeCell ref="C17:C18"/>
    <mergeCell ref="C19:C20"/>
    <mergeCell ref="C21:C22"/>
    <mergeCell ref="C25:C26"/>
    <mergeCell ref="C27:C28"/>
    <mergeCell ref="C23:C24"/>
  </mergeCells>
  <phoneticPr fontId="9"/>
  <conditionalFormatting sqref="D7:O22">
    <cfRule type="cellIs" dxfId="7" priority="1" operator="equal">
      <formula>D$73</formula>
    </cfRule>
    <cfRule type="cellIs" dxfId="6" priority="2" operator="equal">
      <formula>D$72</formula>
    </cfRule>
    <cfRule type="cellIs" dxfId="5" priority="3" operator="equal">
      <formula>D$71</formula>
    </cfRule>
    <cfRule type="cellIs" dxfId="4" priority="4" operator="equal">
      <formula>D$70</formula>
    </cfRule>
  </conditionalFormatting>
  <pageMargins left="0.7" right="0.7" top="0.75" bottom="0.75" header="0.3" footer="0.3"/>
  <ignoredErrors>
    <ignoredError sqref="D8:L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7C2BA-0F2B-4C33-BD80-B7934361A078}">
  <dimension ref="M2:P17"/>
  <sheetViews>
    <sheetView zoomScaleNormal="100" zoomScaleSheetLayoutView="100" workbookViewId="0">
      <selection activeCell="N15" sqref="N15"/>
    </sheetView>
  </sheetViews>
  <sheetFormatPr defaultColWidth="8.75" defaultRowHeight="19.899999999999999" customHeight="1" x14ac:dyDescent="0.15"/>
  <cols>
    <col min="1" max="2" width="1.75" style="5" customWidth="1"/>
    <col min="3" max="10" width="9.75" style="5" customWidth="1"/>
    <col min="11" max="12" width="1.75" style="5" customWidth="1"/>
    <col min="13" max="13" width="8.75" style="5"/>
    <col min="14" max="14" width="20.75" style="5" customWidth="1"/>
    <col min="15" max="16384" width="8.75" style="5"/>
  </cols>
  <sheetData>
    <row r="2" spans="13:16" ht="19.899999999999999" customHeight="1" x14ac:dyDescent="0.15">
      <c r="M2" s="5" t="s">
        <v>60</v>
      </c>
    </row>
    <row r="3" spans="13:16" ht="19.899999999999999" customHeight="1" x14ac:dyDescent="0.15">
      <c r="M3" s="5" t="s">
        <v>62</v>
      </c>
    </row>
    <row r="4" spans="13:16" ht="19.899999999999999" customHeight="1" x14ac:dyDescent="0.15">
      <c r="M4" s="24" t="s">
        <v>35</v>
      </c>
      <c r="N4" s="92" t="s">
        <v>55</v>
      </c>
      <c r="O4" s="25">
        <v>793</v>
      </c>
      <c r="P4" s="9">
        <f>O4/O$9*100</f>
        <v>57.883211678832112</v>
      </c>
    </row>
    <row r="5" spans="13:16" ht="19.899999999999999" customHeight="1" x14ac:dyDescent="0.15">
      <c r="M5" s="24" t="s">
        <v>36</v>
      </c>
      <c r="N5" s="23" t="s">
        <v>43</v>
      </c>
      <c r="O5" s="25">
        <v>240</v>
      </c>
      <c r="P5" s="9">
        <f t="shared" ref="P5:P9" si="0">O5/O$9*100</f>
        <v>17.518248175182482</v>
      </c>
    </row>
    <row r="6" spans="13:16" ht="19.899999999999999" customHeight="1" x14ac:dyDescent="0.15">
      <c r="M6" s="24" t="s">
        <v>37</v>
      </c>
      <c r="N6" s="23" t="s">
        <v>42</v>
      </c>
      <c r="O6" s="25">
        <v>193</v>
      </c>
      <c r="P6" s="9">
        <f t="shared" si="0"/>
        <v>14.087591240875913</v>
      </c>
    </row>
    <row r="7" spans="13:16" ht="19.899999999999999" customHeight="1" x14ac:dyDescent="0.15">
      <c r="M7" s="24" t="s">
        <v>38</v>
      </c>
      <c r="N7" s="23" t="s">
        <v>27</v>
      </c>
      <c r="O7" s="25">
        <v>48</v>
      </c>
      <c r="P7" s="9">
        <f t="shared" si="0"/>
        <v>3.5036496350364965</v>
      </c>
    </row>
    <row r="8" spans="13:16" ht="19.899999999999999" customHeight="1" x14ac:dyDescent="0.15">
      <c r="M8" s="24" t="s">
        <v>39</v>
      </c>
      <c r="N8" s="23" t="s">
        <v>12</v>
      </c>
      <c r="O8" s="25">
        <v>96</v>
      </c>
      <c r="P8" s="9">
        <f t="shared" si="0"/>
        <v>7.007299270072993</v>
      </c>
    </row>
    <row r="9" spans="13:16" ht="19.899999999999999" customHeight="1" x14ac:dyDescent="0.15">
      <c r="M9" s="23"/>
      <c r="N9" s="23" t="s">
        <v>40</v>
      </c>
      <c r="O9" s="3">
        <v>1370</v>
      </c>
      <c r="P9" s="9">
        <f t="shared" si="0"/>
        <v>100</v>
      </c>
    </row>
    <row r="11" spans="13:16" ht="19.899999999999999" customHeight="1" x14ac:dyDescent="0.15">
      <c r="M11" s="8"/>
    </row>
    <row r="17" spans="15:15" ht="19.899999999999999" customHeight="1" x14ac:dyDescent="0.15">
      <c r="O17" s="5" t="s">
        <v>44</v>
      </c>
    </row>
  </sheetData>
  <sortState xmlns:xlrd2="http://schemas.microsoft.com/office/spreadsheetml/2017/richdata2" ref="M13:P15">
    <sortCondition descending="1" ref="O13:O15"/>
  </sortState>
  <phoneticPr fontId="9"/>
  <pageMargins left="0" right="0" top="0.39370078740157483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B953-2F42-4920-AAD9-5B493EF285D4}">
  <dimension ref="A1:AE18"/>
  <sheetViews>
    <sheetView zoomScaleNormal="100" zoomScaleSheetLayoutView="100" workbookViewId="0">
      <selection activeCell="Y15" sqref="Y15"/>
    </sheetView>
  </sheetViews>
  <sheetFormatPr defaultColWidth="8.75" defaultRowHeight="19.899999999999999" customHeight="1" x14ac:dyDescent="0.15"/>
  <cols>
    <col min="1" max="2" width="1.75" style="5" customWidth="1"/>
    <col min="3" max="3" width="25.625" style="5" customWidth="1"/>
    <col min="4" max="13" width="9" style="5" customWidth="1"/>
    <col min="14" max="14" width="5.75" style="5" customWidth="1"/>
    <col min="15" max="16" width="1.75" style="5" customWidth="1"/>
    <col min="17" max="17" width="11.875" style="5" bestFit="1" customWidth="1"/>
    <col min="18" max="18" width="7.75" style="5" bestFit="1" customWidth="1"/>
    <col min="19" max="19" width="20.75" style="5" customWidth="1"/>
    <col min="20" max="16384" width="8.75" style="5"/>
  </cols>
  <sheetData>
    <row r="1" spans="1:31" ht="19.899999999999999" customHeight="1" x14ac:dyDescent="0.15">
      <c r="A1" s="10"/>
    </row>
    <row r="2" spans="1:31" ht="19.899999999999999" customHeight="1" x14ac:dyDescent="0.15">
      <c r="Q2" s="5" t="s">
        <v>59</v>
      </c>
    </row>
    <row r="3" spans="1:31" ht="19.899999999999999" customHeight="1" x14ac:dyDescent="0.15">
      <c r="Q3" s="5" t="s">
        <v>61</v>
      </c>
    </row>
    <row r="4" spans="1:31" ht="19.899999999999999" customHeight="1" x14ac:dyDescent="0.15">
      <c r="Q4" s="11"/>
      <c r="R4" s="12"/>
      <c r="S4" s="13" t="s">
        <v>21</v>
      </c>
      <c r="T4" s="14">
        <v>1</v>
      </c>
      <c r="U4" s="14">
        <v>1</v>
      </c>
      <c r="V4" s="14">
        <v>1</v>
      </c>
      <c r="W4" s="14">
        <v>1</v>
      </c>
      <c r="X4" s="14">
        <v>1</v>
      </c>
    </row>
    <row r="5" spans="1:31" ht="19.899999999999999" customHeight="1" x14ac:dyDescent="0.15">
      <c r="Q5" s="11" t="s">
        <v>22</v>
      </c>
      <c r="R5" s="12" t="s">
        <v>0</v>
      </c>
      <c r="S5" s="11" t="s">
        <v>28</v>
      </c>
      <c r="T5" s="26" t="s">
        <v>56</v>
      </c>
      <c r="U5" s="26" t="s">
        <v>57</v>
      </c>
      <c r="V5" s="26" t="s">
        <v>58</v>
      </c>
      <c r="W5" s="15" t="s">
        <v>27</v>
      </c>
      <c r="X5" s="15" t="s">
        <v>12</v>
      </c>
    </row>
    <row r="6" spans="1:31" ht="19.899999999999999" customHeight="1" x14ac:dyDescent="0.15">
      <c r="Q6" s="16" t="s">
        <v>3</v>
      </c>
      <c r="R6" s="16">
        <v>30</v>
      </c>
      <c r="S6" s="17" t="str">
        <f t="shared" ref="S6:S15" si="0">Q6&amp;"(n="&amp;R6&amp;")"</f>
        <v>16～19歳(n=30)</v>
      </c>
      <c r="T6" s="18">
        <v>60</v>
      </c>
      <c r="U6" s="18">
        <v>23.333333333333332</v>
      </c>
      <c r="V6" s="18">
        <v>10</v>
      </c>
      <c r="W6" s="18">
        <v>3.3333333333333335</v>
      </c>
      <c r="X6" s="18">
        <v>3.3333333333333335</v>
      </c>
    </row>
    <row r="7" spans="1:31" ht="19.899999999999999" customHeight="1" x14ac:dyDescent="0.15">
      <c r="Q7" s="16" t="s">
        <v>4</v>
      </c>
      <c r="R7" s="16">
        <v>90</v>
      </c>
      <c r="S7" s="17" t="str">
        <f t="shared" si="0"/>
        <v>20～29歳(n=90)</v>
      </c>
      <c r="T7" s="18">
        <v>64.444444444444443</v>
      </c>
      <c r="U7" s="18">
        <v>15.555555555555555</v>
      </c>
      <c r="V7" s="18">
        <v>13.333333333333334</v>
      </c>
      <c r="W7" s="18">
        <v>4.4444444444444446</v>
      </c>
      <c r="X7" s="18">
        <v>2.2222222222222223</v>
      </c>
    </row>
    <row r="8" spans="1:31" ht="19.899999999999999" customHeight="1" x14ac:dyDescent="0.15">
      <c r="Q8" s="16" t="s">
        <v>5</v>
      </c>
      <c r="R8" s="16">
        <v>165</v>
      </c>
      <c r="S8" s="17" t="str">
        <f t="shared" si="0"/>
        <v>30～39歳(n=165)</v>
      </c>
      <c r="T8" s="18">
        <v>61.818181818181813</v>
      </c>
      <c r="U8" s="18">
        <v>13.333333333333334</v>
      </c>
      <c r="V8" s="18">
        <v>16.969696969696972</v>
      </c>
      <c r="W8" s="18">
        <v>4.2424242424242431</v>
      </c>
      <c r="X8" s="18">
        <v>3.6363636363636362</v>
      </c>
    </row>
    <row r="9" spans="1:31" ht="19.899999999999999" customHeight="1" x14ac:dyDescent="0.15">
      <c r="Q9" s="16" t="s">
        <v>6</v>
      </c>
      <c r="R9" s="16">
        <v>212</v>
      </c>
      <c r="S9" s="17" t="str">
        <f t="shared" si="0"/>
        <v>40～49歳(n=212)</v>
      </c>
      <c r="T9" s="18">
        <v>68.867924528301884</v>
      </c>
      <c r="U9" s="18">
        <v>12.735849056603774</v>
      </c>
      <c r="V9" s="18">
        <v>12.735849056603774</v>
      </c>
      <c r="W9" s="18">
        <v>1.8867924528301887</v>
      </c>
      <c r="X9" s="18">
        <v>3.7735849056603774</v>
      </c>
    </row>
    <row r="10" spans="1:31" ht="19.899999999999999" customHeight="1" x14ac:dyDescent="0.15">
      <c r="Q10" s="16" t="s">
        <v>7</v>
      </c>
      <c r="R10" s="16">
        <v>270</v>
      </c>
      <c r="S10" s="17" t="str">
        <f t="shared" si="0"/>
        <v>50～59歳(n=270)</v>
      </c>
      <c r="T10" s="18">
        <v>64.074074074074076</v>
      </c>
      <c r="U10" s="18">
        <v>17.777777777777779</v>
      </c>
      <c r="V10" s="18">
        <v>9.2592592592592595</v>
      </c>
      <c r="W10" s="18">
        <v>2.5925925925925926</v>
      </c>
      <c r="X10" s="18">
        <v>6.2962962962962958</v>
      </c>
    </row>
    <row r="11" spans="1:31" ht="19.899999999999999" customHeight="1" x14ac:dyDescent="0.15">
      <c r="Q11" s="16" t="s">
        <v>8</v>
      </c>
      <c r="R11" s="16">
        <v>125</v>
      </c>
      <c r="S11" s="17" t="str">
        <f t="shared" si="0"/>
        <v>60～64歳(n=125)</v>
      </c>
      <c r="T11" s="18">
        <v>53.6</v>
      </c>
      <c r="U11" s="18">
        <v>21.6</v>
      </c>
      <c r="V11" s="18">
        <v>14.399999999999999</v>
      </c>
      <c r="W11" s="18">
        <v>4.8</v>
      </c>
      <c r="X11" s="18">
        <v>5.6000000000000005</v>
      </c>
    </row>
    <row r="12" spans="1:31" ht="19.899999999999999" customHeight="1" x14ac:dyDescent="0.15">
      <c r="Q12" s="16" t="s">
        <v>9</v>
      </c>
      <c r="R12" s="16">
        <v>103</v>
      </c>
      <c r="S12" s="17" t="str">
        <f t="shared" si="0"/>
        <v>65～69歳(n=103)</v>
      </c>
      <c r="T12" s="18">
        <v>54.368932038834949</v>
      </c>
      <c r="U12" s="18">
        <v>22.330097087378643</v>
      </c>
      <c r="V12" s="18">
        <v>9.7087378640776691</v>
      </c>
      <c r="W12" s="18">
        <v>4.8543689320388346</v>
      </c>
      <c r="X12" s="18">
        <v>8.7378640776699026</v>
      </c>
    </row>
    <row r="13" spans="1:31" ht="19.899999999999999" customHeight="1" x14ac:dyDescent="0.15">
      <c r="Q13" s="16" t="s">
        <v>10</v>
      </c>
      <c r="R13" s="16">
        <v>172</v>
      </c>
      <c r="S13" s="17" t="str">
        <f t="shared" si="0"/>
        <v>70～74歳(n=172)</v>
      </c>
      <c r="T13" s="18">
        <v>52.325581395348841</v>
      </c>
      <c r="U13" s="18">
        <v>19.186046511627907</v>
      </c>
      <c r="V13" s="18">
        <v>14.534883720930234</v>
      </c>
      <c r="W13" s="18">
        <v>3.4883720930232558</v>
      </c>
      <c r="X13" s="18">
        <v>10.465116279069768</v>
      </c>
    </row>
    <row r="14" spans="1:31" ht="19.899999999999999" customHeight="1" x14ac:dyDescent="0.15">
      <c r="Q14" s="16" t="s">
        <v>11</v>
      </c>
      <c r="R14" s="16">
        <v>193</v>
      </c>
      <c r="S14" s="17" t="str">
        <f t="shared" si="0"/>
        <v>75歳以上(n=193)</v>
      </c>
      <c r="T14" s="18">
        <v>39.896373056994818</v>
      </c>
      <c r="U14" s="18">
        <v>19.170984455958546</v>
      </c>
      <c r="V14" s="18">
        <v>22.797927461139896</v>
      </c>
      <c r="W14" s="18">
        <v>4.1450777202072544</v>
      </c>
      <c r="X14" s="18">
        <v>13.989637305699482</v>
      </c>
    </row>
    <row r="15" spans="1:31" ht="19.899999999999999" customHeight="1" x14ac:dyDescent="0.15">
      <c r="Q15" s="16" t="s">
        <v>12</v>
      </c>
      <c r="R15" s="16">
        <v>10</v>
      </c>
      <c r="S15" s="17" t="str">
        <f t="shared" si="0"/>
        <v>（無効回答）(n=10)</v>
      </c>
      <c r="T15" s="18">
        <v>60</v>
      </c>
      <c r="U15" s="18">
        <v>20</v>
      </c>
      <c r="V15" s="18">
        <v>10</v>
      </c>
      <c r="W15" s="18">
        <v>0</v>
      </c>
      <c r="X15" s="18">
        <v>10</v>
      </c>
      <c r="Y15" s="19"/>
      <c r="Z15" s="19"/>
      <c r="AA15" s="19"/>
      <c r="AB15" s="19"/>
      <c r="AC15" s="19"/>
      <c r="AD15" s="19"/>
      <c r="AE15" s="19"/>
    </row>
    <row r="16" spans="1:31" ht="19.899999999999999" customHeight="1" x14ac:dyDescent="0.15">
      <c r="Q16" s="19"/>
    </row>
    <row r="17" spans="17:17" ht="19.899999999999999" customHeight="1" x14ac:dyDescent="0.15">
      <c r="Q17" s="8"/>
    </row>
    <row r="18" spans="17:17" ht="19.899999999999999" customHeight="1" x14ac:dyDescent="0.15">
      <c r="Q18" s="8"/>
    </row>
  </sheetData>
  <phoneticPr fontId="9"/>
  <pageMargins left="0" right="0" top="0.39370078740157483" bottom="0" header="0.31496062992125984" footer="0.31496062992125984"/>
  <pageSetup paperSize="9"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84661-C086-43C1-B5DA-86F22E69B051}">
  <dimension ref="Q3:V24"/>
  <sheetViews>
    <sheetView zoomScaleNormal="100" zoomScaleSheetLayoutView="100" workbookViewId="0">
      <selection activeCell="R17" sqref="R17"/>
    </sheetView>
  </sheetViews>
  <sheetFormatPr defaultColWidth="9" defaultRowHeight="16.899999999999999" customHeight="1" x14ac:dyDescent="0.15"/>
  <cols>
    <col min="1" max="2" width="1.75" style="5" customWidth="1"/>
    <col min="3" max="13" width="9" style="5"/>
    <col min="14" max="14" width="9" style="5" customWidth="1"/>
    <col min="15" max="16" width="1.75" style="5" customWidth="1"/>
    <col min="17" max="17" width="9" style="5"/>
    <col min="18" max="18" width="20.75" style="5" customWidth="1"/>
    <col min="19" max="16384" width="9" style="5"/>
  </cols>
  <sheetData>
    <row r="3" spans="17:22" ht="16.899999999999999" customHeight="1" x14ac:dyDescent="0.15">
      <c r="Q3" s="5" t="s">
        <v>48</v>
      </c>
    </row>
    <row r="4" spans="17:22" ht="16.899999999999999" customHeight="1" x14ac:dyDescent="0.15">
      <c r="Q4" s="1" t="s">
        <v>64</v>
      </c>
      <c r="R4" s="30" t="s">
        <v>73</v>
      </c>
      <c r="S4" s="3">
        <v>608</v>
      </c>
      <c r="T4" s="4">
        <f>S4/S$12*100</f>
        <v>44.379562043795623</v>
      </c>
      <c r="V4" s="20"/>
    </row>
    <row r="5" spans="17:22" ht="16.899999999999999" customHeight="1" x14ac:dyDescent="0.15">
      <c r="Q5" s="1" t="s">
        <v>63</v>
      </c>
      <c r="R5" s="28" t="s">
        <v>45</v>
      </c>
      <c r="S5" s="3">
        <v>534</v>
      </c>
      <c r="T5" s="4">
        <f t="shared" ref="T5:T12" si="0">S5/S$12*100</f>
        <v>38.978102189781019</v>
      </c>
      <c r="V5" s="20"/>
    </row>
    <row r="6" spans="17:22" ht="16.899999999999999" customHeight="1" x14ac:dyDescent="0.15">
      <c r="Q6" s="1" t="s">
        <v>65</v>
      </c>
      <c r="R6" s="30" t="s">
        <v>74</v>
      </c>
      <c r="S6" s="3">
        <v>398</v>
      </c>
      <c r="T6" s="4">
        <f t="shared" si="0"/>
        <v>29.051094890510949</v>
      </c>
      <c r="V6" s="20"/>
    </row>
    <row r="7" spans="17:22" ht="16.899999999999999" customHeight="1" x14ac:dyDescent="0.15">
      <c r="Q7" s="1" t="s">
        <v>66</v>
      </c>
      <c r="R7" s="30" t="s">
        <v>75</v>
      </c>
      <c r="S7" s="3">
        <v>310</v>
      </c>
      <c r="T7" s="4">
        <f t="shared" si="0"/>
        <v>22.627737226277372</v>
      </c>
      <c r="V7" s="20"/>
    </row>
    <row r="8" spans="17:22" ht="16.899999999999999" customHeight="1" x14ac:dyDescent="0.15">
      <c r="Q8" s="1" t="s">
        <v>67</v>
      </c>
      <c r="R8" s="30" t="s">
        <v>76</v>
      </c>
      <c r="S8" s="3">
        <v>101</v>
      </c>
      <c r="T8" s="4">
        <f t="shared" si="0"/>
        <v>7.3722627737226283</v>
      </c>
      <c r="V8" s="20"/>
    </row>
    <row r="9" spans="17:22" ht="16.899999999999999" customHeight="1" x14ac:dyDescent="0.15">
      <c r="Q9" s="1" t="s">
        <v>68</v>
      </c>
      <c r="R9" s="28" t="s">
        <v>27</v>
      </c>
      <c r="S9" s="3">
        <v>34</v>
      </c>
      <c r="T9" s="4">
        <f t="shared" si="0"/>
        <v>2.4817518248175183</v>
      </c>
      <c r="V9" s="20"/>
    </row>
    <row r="10" spans="17:22" ht="16.899999999999999" customHeight="1" x14ac:dyDescent="0.15">
      <c r="Q10" s="1" t="s">
        <v>46</v>
      </c>
      <c r="R10" s="28" t="s">
        <v>12</v>
      </c>
      <c r="S10" s="3">
        <v>91</v>
      </c>
      <c r="T10" s="4">
        <f t="shared" si="0"/>
        <v>6.6423357664233578</v>
      </c>
      <c r="V10" s="20"/>
    </row>
    <row r="11" spans="17:22" ht="16.899999999999999" customHeight="1" x14ac:dyDescent="0.15">
      <c r="Q11" s="6"/>
      <c r="R11" s="29" t="s">
        <v>0</v>
      </c>
      <c r="S11" s="3"/>
      <c r="T11" s="4">
        <f t="shared" si="0"/>
        <v>0</v>
      </c>
      <c r="V11" s="20"/>
    </row>
    <row r="12" spans="17:22" ht="16.899999999999999" customHeight="1" x14ac:dyDescent="0.15">
      <c r="Q12" s="6"/>
      <c r="R12" s="7" t="s">
        <v>29</v>
      </c>
      <c r="S12" s="3">
        <v>1370</v>
      </c>
      <c r="T12" s="4">
        <f t="shared" si="0"/>
        <v>100</v>
      </c>
      <c r="V12" s="20"/>
    </row>
    <row r="13" spans="17:22" ht="16.899999999999999" customHeight="1" x14ac:dyDescent="0.15">
      <c r="V13" s="20"/>
    </row>
    <row r="14" spans="17:22" ht="16.899999999999999" customHeight="1" x14ac:dyDescent="0.15">
      <c r="Q14" s="8"/>
      <c r="V14" s="20"/>
    </row>
    <row r="15" spans="17:22" ht="16.899999999999999" customHeight="1" x14ac:dyDescent="0.15">
      <c r="V15" s="20"/>
    </row>
    <row r="16" spans="17:22" ht="16.899999999999999" customHeight="1" x14ac:dyDescent="0.15">
      <c r="V16" s="20"/>
    </row>
    <row r="17" spans="20:22" ht="16.899999999999999" customHeight="1" x14ac:dyDescent="0.15">
      <c r="V17" s="20"/>
    </row>
    <row r="18" spans="20:22" ht="16.899999999999999" customHeight="1" x14ac:dyDescent="0.15">
      <c r="V18" s="20"/>
    </row>
    <row r="19" spans="20:22" ht="16.899999999999999" customHeight="1" x14ac:dyDescent="0.15">
      <c r="V19" s="20"/>
    </row>
    <row r="20" spans="20:22" ht="16.899999999999999" customHeight="1" x14ac:dyDescent="0.15">
      <c r="V20" s="20"/>
    </row>
    <row r="21" spans="20:22" ht="16.899999999999999" customHeight="1" x14ac:dyDescent="0.15">
      <c r="V21" s="20"/>
    </row>
    <row r="24" spans="20:22" ht="16.899999999999999" customHeight="1" x14ac:dyDescent="0.15">
      <c r="T24" s="27"/>
    </row>
  </sheetData>
  <sortState xmlns:xlrd2="http://schemas.microsoft.com/office/spreadsheetml/2017/richdata2" ref="Q16:S20">
    <sortCondition descending="1" ref="S16:S20"/>
  </sortState>
  <phoneticPr fontId="9"/>
  <pageMargins left="0.7" right="0.7" top="0.75" bottom="0.75" header="0.3" footer="0.3"/>
  <pageSetup paperSize="9" scale="72" orientation="portrait" r:id="rId1"/>
  <colBreaks count="1" manualBreakCount="1">
    <brk id="15" min="1" max="5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3E93-A838-4D6B-8DCE-5603D6F1E86D}">
  <dimension ref="A1:U83"/>
  <sheetViews>
    <sheetView zoomScaleNormal="100" workbookViewId="0">
      <selection activeCell="H20" sqref="H20"/>
    </sheetView>
  </sheetViews>
  <sheetFormatPr defaultColWidth="9" defaultRowHeight="19.5" customHeight="1" x14ac:dyDescent="0.15"/>
  <cols>
    <col min="1" max="2" width="9" style="94"/>
    <col min="3" max="3" width="32.625" style="94" customWidth="1"/>
    <col min="4" max="13" width="8.875" style="94" customWidth="1"/>
    <col min="14" max="14" width="9" style="94"/>
    <col min="15" max="15" width="8.875" style="94" customWidth="1"/>
    <col min="16" max="16384" width="9" style="94"/>
  </cols>
  <sheetData>
    <row r="1" spans="1:15" ht="19.5" customHeight="1" x14ac:dyDescent="0.15">
      <c r="C1" s="93" t="s">
        <v>48</v>
      </c>
    </row>
    <row r="4" spans="1:15" ht="57" customHeight="1" thickBot="1" x14ac:dyDescent="0.2">
      <c r="C4" s="95" t="s">
        <v>1</v>
      </c>
      <c r="D4" s="96" t="s">
        <v>2</v>
      </c>
      <c r="E4" s="114" t="s">
        <v>90</v>
      </c>
      <c r="F4" s="115" t="s">
        <v>4</v>
      </c>
      <c r="G4" s="115" t="s">
        <v>5</v>
      </c>
      <c r="H4" s="115" t="s">
        <v>6</v>
      </c>
      <c r="I4" s="115" t="s">
        <v>7</v>
      </c>
      <c r="J4" s="115" t="s">
        <v>8</v>
      </c>
      <c r="K4" s="115" t="s">
        <v>9</v>
      </c>
      <c r="L4" s="115" t="s">
        <v>10</v>
      </c>
      <c r="M4" s="115" t="s">
        <v>51</v>
      </c>
      <c r="O4" s="97" t="s">
        <v>12</v>
      </c>
    </row>
    <row r="5" spans="1:15" ht="21" customHeight="1" x14ac:dyDescent="0.15">
      <c r="A5" s="94">
        <v>1</v>
      </c>
      <c r="C5" s="142" t="s">
        <v>49</v>
      </c>
      <c r="D5" s="98">
        <f>VLOOKUP($A5,$B$76:$Q$93,D$74,FALSE)</f>
        <v>1370</v>
      </c>
      <c r="E5" s="99">
        <f t="shared" ref="E5:M5" si="0">VLOOKUP($A5,$B$76:$Q$93,E$74,FALSE)</f>
        <v>30</v>
      </c>
      <c r="F5" s="100">
        <f t="shared" si="0"/>
        <v>90</v>
      </c>
      <c r="G5" s="100">
        <f t="shared" si="0"/>
        <v>165</v>
      </c>
      <c r="H5" s="100">
        <f t="shared" si="0"/>
        <v>212</v>
      </c>
      <c r="I5" s="100">
        <f t="shared" si="0"/>
        <v>270</v>
      </c>
      <c r="J5" s="100">
        <f t="shared" si="0"/>
        <v>125</v>
      </c>
      <c r="K5" s="100">
        <f t="shared" si="0"/>
        <v>103</v>
      </c>
      <c r="L5" s="100">
        <f t="shared" si="0"/>
        <v>172</v>
      </c>
      <c r="M5" s="100">
        <f t="shared" si="0"/>
        <v>193</v>
      </c>
      <c r="O5" s="100">
        <f>VLOOKUP($A5,$B$76:$Q$93,O$74,FALSE)</f>
        <v>10</v>
      </c>
    </row>
    <row r="6" spans="1:15" ht="21" customHeight="1" thickBot="1" x14ac:dyDescent="0.2">
      <c r="C6" s="143"/>
      <c r="D6" s="110">
        <v>100</v>
      </c>
      <c r="E6" s="111">
        <v>100</v>
      </c>
      <c r="F6" s="112">
        <v>100</v>
      </c>
      <c r="G6" s="112">
        <v>100</v>
      </c>
      <c r="H6" s="112">
        <v>100</v>
      </c>
      <c r="I6" s="112">
        <v>100</v>
      </c>
      <c r="J6" s="112">
        <v>100</v>
      </c>
      <c r="K6" s="112">
        <v>100</v>
      </c>
      <c r="L6" s="112">
        <v>100</v>
      </c>
      <c r="M6" s="112">
        <v>100</v>
      </c>
      <c r="N6" s="113"/>
      <c r="O6" s="112">
        <v>100</v>
      </c>
    </row>
    <row r="7" spans="1:15" ht="21" customHeight="1" x14ac:dyDescent="0.15">
      <c r="A7" s="94">
        <v>2</v>
      </c>
      <c r="C7" s="144" t="str">
        <f t="shared" ref="C7:O19" si="1">VLOOKUP($A7,$B$76:$Q$105,C$74,FALSE)</f>
        <v>バリアフリー対応が充実していること</v>
      </c>
      <c r="D7" s="101">
        <f t="shared" si="1"/>
        <v>534</v>
      </c>
      <c r="E7" s="102">
        <f t="shared" si="1"/>
        <v>18</v>
      </c>
      <c r="F7" s="103">
        <f t="shared" si="1"/>
        <v>28</v>
      </c>
      <c r="G7" s="103">
        <f t="shared" si="1"/>
        <v>64</v>
      </c>
      <c r="H7" s="103">
        <f t="shared" si="1"/>
        <v>66</v>
      </c>
      <c r="I7" s="103">
        <f t="shared" si="1"/>
        <v>96</v>
      </c>
      <c r="J7" s="103">
        <f t="shared" si="1"/>
        <v>52</v>
      </c>
      <c r="K7" s="103">
        <f t="shared" si="1"/>
        <v>46</v>
      </c>
      <c r="L7" s="103">
        <f t="shared" si="1"/>
        <v>70</v>
      </c>
      <c r="M7" s="103">
        <f t="shared" si="1"/>
        <v>90</v>
      </c>
      <c r="O7" s="103">
        <f t="shared" si="1"/>
        <v>4</v>
      </c>
    </row>
    <row r="8" spans="1:15" ht="21" customHeight="1" x14ac:dyDescent="0.15">
      <c r="C8" s="140"/>
      <c r="D8" s="104">
        <f t="shared" ref="D8:M8" si="2">D7/D$5*100</f>
        <v>38.978102189781019</v>
      </c>
      <c r="E8" s="105">
        <f t="shared" si="2"/>
        <v>60</v>
      </c>
      <c r="F8" s="106">
        <f t="shared" si="2"/>
        <v>31.111111111111111</v>
      </c>
      <c r="G8" s="106">
        <f t="shared" si="2"/>
        <v>38.787878787878789</v>
      </c>
      <c r="H8" s="106">
        <f t="shared" si="2"/>
        <v>31.132075471698112</v>
      </c>
      <c r="I8" s="106">
        <f t="shared" si="2"/>
        <v>35.555555555555557</v>
      </c>
      <c r="J8" s="106">
        <f t="shared" si="2"/>
        <v>41.6</v>
      </c>
      <c r="K8" s="106">
        <f t="shared" si="2"/>
        <v>44.660194174757287</v>
      </c>
      <c r="L8" s="106">
        <f t="shared" si="2"/>
        <v>40.697674418604649</v>
      </c>
      <c r="M8" s="106">
        <f t="shared" si="2"/>
        <v>46.632124352331608</v>
      </c>
      <c r="O8" s="106">
        <f t="shared" ref="O8:O20" si="3">O7/O$5*100</f>
        <v>40</v>
      </c>
    </row>
    <row r="9" spans="1:15" ht="21" customHeight="1" x14ac:dyDescent="0.15">
      <c r="A9" s="94">
        <v>3</v>
      </c>
      <c r="C9" s="139" t="str">
        <f t="shared" si="1"/>
        <v>催し開催時だけでなく，日頃からにぎわいを生み出す施設であること</v>
      </c>
      <c r="D9" s="107">
        <f t="shared" si="1"/>
        <v>608</v>
      </c>
      <c r="E9" s="108">
        <f t="shared" si="1"/>
        <v>11</v>
      </c>
      <c r="F9" s="109">
        <f t="shared" si="1"/>
        <v>39</v>
      </c>
      <c r="G9" s="109">
        <f t="shared" si="1"/>
        <v>71</v>
      </c>
      <c r="H9" s="109">
        <f t="shared" si="1"/>
        <v>103</v>
      </c>
      <c r="I9" s="109">
        <f t="shared" si="1"/>
        <v>142</v>
      </c>
      <c r="J9" s="109">
        <f t="shared" si="1"/>
        <v>61</v>
      </c>
      <c r="K9" s="109">
        <f t="shared" si="1"/>
        <v>45</v>
      </c>
      <c r="L9" s="109">
        <f t="shared" si="1"/>
        <v>69</v>
      </c>
      <c r="M9" s="109">
        <f t="shared" si="1"/>
        <v>63</v>
      </c>
      <c r="O9" s="109">
        <f t="shared" si="1"/>
        <v>4</v>
      </c>
    </row>
    <row r="10" spans="1:15" ht="21" customHeight="1" x14ac:dyDescent="0.15">
      <c r="C10" s="140"/>
      <c r="D10" s="104">
        <f t="shared" ref="D10" si="4">D9/D$5*100</f>
        <v>44.379562043795623</v>
      </c>
      <c r="E10" s="105">
        <f t="shared" ref="E10" si="5">E9/E$5*100</f>
        <v>36.666666666666664</v>
      </c>
      <c r="F10" s="106">
        <f t="shared" ref="F10" si="6">F9/F$5*100</f>
        <v>43.333333333333336</v>
      </c>
      <c r="G10" s="106">
        <f t="shared" ref="G10" si="7">G9/G$5*100</f>
        <v>43.030303030303031</v>
      </c>
      <c r="H10" s="106">
        <f t="shared" ref="H10" si="8">H9/H$5*100</f>
        <v>48.584905660377359</v>
      </c>
      <c r="I10" s="106">
        <f t="shared" ref="I10" si="9">I9/I$5*100</f>
        <v>52.592592592592588</v>
      </c>
      <c r="J10" s="106">
        <f t="shared" ref="J10" si="10">J9/J$5*100</f>
        <v>48.8</v>
      </c>
      <c r="K10" s="106">
        <f t="shared" ref="K10" si="11">K9/K$5*100</f>
        <v>43.689320388349515</v>
      </c>
      <c r="L10" s="106">
        <f t="shared" ref="L10" si="12">L9/L$5*100</f>
        <v>40.116279069767444</v>
      </c>
      <c r="M10" s="106">
        <f t="shared" ref="M10" si="13">M9/M$5*100</f>
        <v>32.642487046632127</v>
      </c>
      <c r="O10" s="106">
        <f t="shared" si="3"/>
        <v>40</v>
      </c>
    </row>
    <row r="11" spans="1:15" ht="21" customHeight="1" x14ac:dyDescent="0.15">
      <c r="A11" s="94">
        <v>4</v>
      </c>
      <c r="C11" s="139" t="str">
        <f t="shared" si="1"/>
        <v>施設を使用する際に，市民が気軽に利用しやすい機器・設備等があること</v>
      </c>
      <c r="D11" s="107">
        <f t="shared" si="1"/>
        <v>398</v>
      </c>
      <c r="E11" s="108">
        <f t="shared" si="1"/>
        <v>9</v>
      </c>
      <c r="F11" s="109">
        <f t="shared" si="1"/>
        <v>27</v>
      </c>
      <c r="G11" s="109">
        <f t="shared" si="1"/>
        <v>56</v>
      </c>
      <c r="H11" s="109">
        <f t="shared" si="1"/>
        <v>72</v>
      </c>
      <c r="I11" s="109">
        <f t="shared" si="1"/>
        <v>77</v>
      </c>
      <c r="J11" s="109">
        <f t="shared" si="1"/>
        <v>30</v>
      </c>
      <c r="K11" s="109">
        <f t="shared" si="1"/>
        <v>28</v>
      </c>
      <c r="L11" s="109">
        <f t="shared" si="1"/>
        <v>48</v>
      </c>
      <c r="M11" s="109">
        <f t="shared" si="1"/>
        <v>50</v>
      </c>
      <c r="O11" s="109">
        <f t="shared" si="1"/>
        <v>1</v>
      </c>
    </row>
    <row r="12" spans="1:15" ht="21" customHeight="1" x14ac:dyDescent="0.15">
      <c r="C12" s="140"/>
      <c r="D12" s="104">
        <f t="shared" ref="D12" si="14">D11/D$5*100</f>
        <v>29.051094890510949</v>
      </c>
      <c r="E12" s="105">
        <f t="shared" ref="E12" si="15">E11/E$5*100</f>
        <v>30</v>
      </c>
      <c r="F12" s="106">
        <f t="shared" ref="F12" si="16">F11/F$5*100</f>
        <v>30</v>
      </c>
      <c r="G12" s="106">
        <f t="shared" ref="G12" si="17">G11/G$5*100</f>
        <v>33.939393939393945</v>
      </c>
      <c r="H12" s="106">
        <f t="shared" ref="H12" si="18">H11/H$5*100</f>
        <v>33.962264150943398</v>
      </c>
      <c r="I12" s="106">
        <f t="shared" ref="I12" si="19">I11/I$5*100</f>
        <v>28.518518518518519</v>
      </c>
      <c r="J12" s="106">
        <f t="shared" ref="J12" si="20">J11/J$5*100</f>
        <v>24</v>
      </c>
      <c r="K12" s="106">
        <f t="shared" ref="K12" si="21">K11/K$5*100</f>
        <v>27.184466019417474</v>
      </c>
      <c r="L12" s="106">
        <f t="shared" ref="L12" si="22">L11/L$5*100</f>
        <v>27.906976744186046</v>
      </c>
      <c r="M12" s="106">
        <f t="shared" ref="M12" si="23">M11/M$5*100</f>
        <v>25.906735751295333</v>
      </c>
      <c r="O12" s="106">
        <f t="shared" si="3"/>
        <v>10</v>
      </c>
    </row>
    <row r="13" spans="1:15" ht="21" customHeight="1" x14ac:dyDescent="0.15">
      <c r="A13" s="94">
        <v>5</v>
      </c>
      <c r="C13" s="139" t="str">
        <f t="shared" si="1"/>
        <v>気軽に交流できる場があるなど，人々の交流が広がる施設であること</v>
      </c>
      <c r="D13" s="107">
        <f t="shared" si="1"/>
        <v>310</v>
      </c>
      <c r="E13" s="108">
        <f t="shared" si="1"/>
        <v>2</v>
      </c>
      <c r="F13" s="109">
        <f t="shared" si="1"/>
        <v>21</v>
      </c>
      <c r="G13" s="109">
        <f t="shared" si="1"/>
        <v>28</v>
      </c>
      <c r="H13" s="109">
        <f t="shared" si="1"/>
        <v>37</v>
      </c>
      <c r="I13" s="109">
        <f t="shared" si="1"/>
        <v>57</v>
      </c>
      <c r="J13" s="109">
        <f t="shared" si="1"/>
        <v>31</v>
      </c>
      <c r="K13" s="109">
        <f t="shared" si="1"/>
        <v>17</v>
      </c>
      <c r="L13" s="109">
        <f t="shared" si="1"/>
        <v>50</v>
      </c>
      <c r="M13" s="109">
        <f t="shared" si="1"/>
        <v>65</v>
      </c>
      <c r="O13" s="109">
        <f t="shared" si="1"/>
        <v>2</v>
      </c>
    </row>
    <row r="14" spans="1:15" ht="21" customHeight="1" x14ac:dyDescent="0.15">
      <c r="C14" s="140"/>
      <c r="D14" s="104">
        <f t="shared" ref="D14" si="24">D13/D$5*100</f>
        <v>22.627737226277372</v>
      </c>
      <c r="E14" s="105">
        <f t="shared" ref="E14" si="25">E13/E$5*100</f>
        <v>6.666666666666667</v>
      </c>
      <c r="F14" s="106">
        <f t="shared" ref="F14" si="26">F13/F$5*100</f>
        <v>23.333333333333332</v>
      </c>
      <c r="G14" s="106">
        <f t="shared" ref="G14" si="27">G13/G$5*100</f>
        <v>16.969696969696972</v>
      </c>
      <c r="H14" s="106">
        <f t="shared" ref="H14" si="28">H13/H$5*100</f>
        <v>17.452830188679243</v>
      </c>
      <c r="I14" s="106">
        <f t="shared" ref="I14" si="29">I13/I$5*100</f>
        <v>21.111111111111111</v>
      </c>
      <c r="J14" s="106">
        <f t="shared" ref="J14" si="30">J13/J$5*100</f>
        <v>24.8</v>
      </c>
      <c r="K14" s="106">
        <f t="shared" ref="K14" si="31">K13/K$5*100</f>
        <v>16.50485436893204</v>
      </c>
      <c r="L14" s="106">
        <f t="shared" ref="L14" si="32">L13/L$5*100</f>
        <v>29.069767441860467</v>
      </c>
      <c r="M14" s="106">
        <f t="shared" ref="M14" si="33">M13/M$5*100</f>
        <v>33.678756476683937</v>
      </c>
      <c r="O14" s="106">
        <f t="shared" si="3"/>
        <v>20</v>
      </c>
    </row>
    <row r="15" spans="1:15" ht="21" customHeight="1" x14ac:dyDescent="0.15">
      <c r="A15" s="94">
        <v>6</v>
      </c>
      <c r="C15" s="139" t="str">
        <f t="shared" si="1"/>
        <v>専門のスタッフが技術指導を行うなど，文化芸術の専門相談に対応できること</v>
      </c>
      <c r="D15" s="107">
        <f t="shared" si="1"/>
        <v>101</v>
      </c>
      <c r="E15" s="108">
        <f t="shared" si="1"/>
        <v>6</v>
      </c>
      <c r="F15" s="109">
        <f t="shared" si="1"/>
        <v>10</v>
      </c>
      <c r="G15" s="109">
        <f t="shared" si="1"/>
        <v>14</v>
      </c>
      <c r="H15" s="109">
        <f t="shared" si="1"/>
        <v>22</v>
      </c>
      <c r="I15" s="109">
        <f t="shared" si="1"/>
        <v>17</v>
      </c>
      <c r="J15" s="109">
        <f t="shared" si="1"/>
        <v>6</v>
      </c>
      <c r="K15" s="109">
        <f t="shared" si="1"/>
        <v>7</v>
      </c>
      <c r="L15" s="109">
        <f t="shared" si="1"/>
        <v>9</v>
      </c>
      <c r="M15" s="109">
        <f t="shared" si="1"/>
        <v>9</v>
      </c>
      <c r="O15" s="109">
        <f t="shared" si="1"/>
        <v>1</v>
      </c>
    </row>
    <row r="16" spans="1:15" ht="21" customHeight="1" x14ac:dyDescent="0.15">
      <c r="C16" s="140"/>
      <c r="D16" s="104">
        <f t="shared" ref="D16" si="34">D15/D$5*100</f>
        <v>7.3722627737226283</v>
      </c>
      <c r="E16" s="105">
        <f t="shared" ref="E16" si="35">E15/E$5*100</f>
        <v>20</v>
      </c>
      <c r="F16" s="106">
        <f t="shared" ref="F16" si="36">F15/F$5*100</f>
        <v>11.111111111111111</v>
      </c>
      <c r="G16" s="106">
        <f t="shared" ref="G16" si="37">G15/G$5*100</f>
        <v>8.4848484848484862</v>
      </c>
      <c r="H16" s="106">
        <f t="shared" ref="H16" si="38">H15/H$5*100</f>
        <v>10.377358490566039</v>
      </c>
      <c r="I16" s="106">
        <f t="shared" ref="I16" si="39">I15/I$5*100</f>
        <v>6.2962962962962958</v>
      </c>
      <c r="J16" s="106">
        <f t="shared" ref="J16" si="40">J15/J$5*100</f>
        <v>4.8</v>
      </c>
      <c r="K16" s="106">
        <f t="shared" ref="K16" si="41">K15/K$5*100</f>
        <v>6.7961165048543686</v>
      </c>
      <c r="L16" s="106">
        <f t="shared" ref="L16" si="42">L15/L$5*100</f>
        <v>5.2325581395348841</v>
      </c>
      <c r="M16" s="106">
        <f t="shared" ref="M16" si="43">M15/M$5*100</f>
        <v>4.6632124352331603</v>
      </c>
      <c r="O16" s="106">
        <f t="shared" si="3"/>
        <v>10</v>
      </c>
    </row>
    <row r="17" spans="1:15" ht="21" customHeight="1" x14ac:dyDescent="0.15">
      <c r="A17" s="94">
        <v>7</v>
      </c>
      <c r="C17" s="141" t="str">
        <f t="shared" si="1"/>
        <v>その他</v>
      </c>
      <c r="D17" s="107">
        <f t="shared" si="1"/>
        <v>34</v>
      </c>
      <c r="E17" s="108">
        <f t="shared" si="1"/>
        <v>0</v>
      </c>
      <c r="F17" s="109">
        <f t="shared" si="1"/>
        <v>3</v>
      </c>
      <c r="G17" s="109">
        <f t="shared" si="1"/>
        <v>8</v>
      </c>
      <c r="H17" s="109">
        <f t="shared" si="1"/>
        <v>5</v>
      </c>
      <c r="I17" s="109">
        <f t="shared" si="1"/>
        <v>6</v>
      </c>
      <c r="J17" s="109">
        <f t="shared" si="1"/>
        <v>2</v>
      </c>
      <c r="K17" s="109">
        <f t="shared" si="1"/>
        <v>3</v>
      </c>
      <c r="L17" s="109">
        <f t="shared" si="1"/>
        <v>2</v>
      </c>
      <c r="M17" s="109">
        <f t="shared" si="1"/>
        <v>5</v>
      </c>
      <c r="O17" s="109">
        <f t="shared" si="1"/>
        <v>0</v>
      </c>
    </row>
    <row r="18" spans="1:15" ht="21" customHeight="1" x14ac:dyDescent="0.15">
      <c r="C18" s="141"/>
      <c r="D18" s="104">
        <f t="shared" ref="D18" si="44">D17/D$5*100</f>
        <v>2.4817518248175183</v>
      </c>
      <c r="E18" s="105">
        <f t="shared" ref="E18" si="45">E17/E$5*100</f>
        <v>0</v>
      </c>
      <c r="F18" s="106">
        <f t="shared" ref="F18" si="46">F17/F$5*100</f>
        <v>3.3333333333333335</v>
      </c>
      <c r="G18" s="106">
        <f t="shared" ref="G18" si="47">G17/G$5*100</f>
        <v>4.8484848484848486</v>
      </c>
      <c r="H18" s="106">
        <f t="shared" ref="H18" si="48">H17/H$5*100</f>
        <v>2.358490566037736</v>
      </c>
      <c r="I18" s="106">
        <f t="shared" ref="I18" si="49">I17/I$5*100</f>
        <v>2.2222222222222223</v>
      </c>
      <c r="J18" s="106">
        <f t="shared" ref="J18" si="50">J17/J$5*100</f>
        <v>1.6</v>
      </c>
      <c r="K18" s="106">
        <f t="shared" ref="K18" si="51">K17/K$5*100</f>
        <v>2.912621359223301</v>
      </c>
      <c r="L18" s="106">
        <f t="shared" ref="L18" si="52">L17/L$5*100</f>
        <v>1.1627906976744187</v>
      </c>
      <c r="M18" s="106">
        <f t="shared" ref="M18" si="53">M17/M$5*100</f>
        <v>2.5906735751295336</v>
      </c>
      <c r="O18" s="106">
        <f t="shared" si="3"/>
        <v>0</v>
      </c>
    </row>
    <row r="19" spans="1:15" ht="21" customHeight="1" x14ac:dyDescent="0.15">
      <c r="A19" s="94">
        <v>8</v>
      </c>
      <c r="C19" s="141" t="s">
        <v>50</v>
      </c>
      <c r="D19" s="107">
        <f t="shared" si="1"/>
        <v>91</v>
      </c>
      <c r="E19" s="108">
        <f t="shared" si="1"/>
        <v>0</v>
      </c>
      <c r="F19" s="109">
        <f t="shared" si="1"/>
        <v>2</v>
      </c>
      <c r="G19" s="109">
        <f t="shared" si="1"/>
        <v>5</v>
      </c>
      <c r="H19" s="109">
        <f t="shared" si="1"/>
        <v>7</v>
      </c>
      <c r="I19" s="109">
        <f t="shared" si="1"/>
        <v>14</v>
      </c>
      <c r="J19" s="109">
        <f t="shared" si="1"/>
        <v>7</v>
      </c>
      <c r="K19" s="109">
        <f t="shared" si="1"/>
        <v>11</v>
      </c>
      <c r="L19" s="109">
        <f t="shared" si="1"/>
        <v>21</v>
      </c>
      <c r="M19" s="109">
        <f t="shared" si="1"/>
        <v>22</v>
      </c>
      <c r="O19" s="109">
        <f t="shared" si="1"/>
        <v>2</v>
      </c>
    </row>
    <row r="20" spans="1:15" ht="21" customHeight="1" x14ac:dyDescent="0.15">
      <c r="C20" s="141"/>
      <c r="D20" s="104">
        <f t="shared" ref="D20" si="54">D19/D$5*100</f>
        <v>6.6423357664233578</v>
      </c>
      <c r="E20" s="105">
        <f t="shared" ref="E20" si="55">E19/E$5*100</f>
        <v>0</v>
      </c>
      <c r="F20" s="106">
        <f t="shared" ref="F20" si="56">F19/F$5*100</f>
        <v>2.2222222222222223</v>
      </c>
      <c r="G20" s="106">
        <f t="shared" ref="G20" si="57">G19/G$5*100</f>
        <v>3.0303030303030303</v>
      </c>
      <c r="H20" s="106">
        <f t="shared" ref="H20" si="58">H19/H$5*100</f>
        <v>3.3018867924528301</v>
      </c>
      <c r="I20" s="106">
        <f t="shared" ref="I20" si="59">I19/I$5*100</f>
        <v>5.1851851851851851</v>
      </c>
      <c r="J20" s="106">
        <f t="shared" ref="J20" si="60">J19/J$5*100</f>
        <v>5.6000000000000005</v>
      </c>
      <c r="K20" s="106">
        <f t="shared" ref="K20" si="61">K19/K$5*100</f>
        <v>10.679611650485436</v>
      </c>
      <c r="L20" s="106">
        <f t="shared" ref="L20" si="62">L19/L$5*100</f>
        <v>12.209302325581394</v>
      </c>
      <c r="M20" s="106">
        <f t="shared" ref="M20" si="63">M19/M$5*100</f>
        <v>11.398963730569948</v>
      </c>
      <c r="O20" s="106">
        <f t="shared" si="3"/>
        <v>20</v>
      </c>
    </row>
    <row r="21" spans="1:15" ht="19.5" customHeight="1" thickBot="1" x14ac:dyDescent="0.2">
      <c r="C21" s="116"/>
      <c r="D21" s="116"/>
      <c r="E21" s="116"/>
      <c r="F21" s="117"/>
      <c r="G21" s="118"/>
      <c r="H21" s="119"/>
      <c r="I21" s="119"/>
      <c r="J21" s="119"/>
      <c r="K21" s="119"/>
      <c r="L21" s="119"/>
      <c r="M21" s="120" t="s">
        <v>13</v>
      </c>
    </row>
    <row r="22" spans="1:15" ht="19.5" customHeight="1" thickBot="1" x14ac:dyDescent="0.2">
      <c r="C22" s="116"/>
      <c r="D22" s="116"/>
      <c r="E22" s="116"/>
      <c r="F22" s="117"/>
      <c r="G22" s="121" t="s">
        <v>14</v>
      </c>
      <c r="H22" s="122"/>
      <c r="I22" s="117"/>
      <c r="J22" s="117"/>
      <c r="K22" s="117"/>
      <c r="L22" s="121" t="s">
        <v>15</v>
      </c>
      <c r="M22" s="123"/>
    </row>
    <row r="70" spans="2:21" s="124" customFormat="1" ht="14.25" x14ac:dyDescent="0.15">
      <c r="C70" s="124" t="s">
        <v>77</v>
      </c>
      <c r="D70" s="125">
        <f>MAX(D7,D9,D11,D13,D15,D17,D19,D21)</f>
        <v>608</v>
      </c>
      <c r="E70" s="125">
        <f t="shared" ref="E70:M71" si="64">MAX(E7,E9,E11,E13,E15,E17,E19,E21)</f>
        <v>18</v>
      </c>
      <c r="F70" s="125">
        <f t="shared" si="64"/>
        <v>39</v>
      </c>
      <c r="G70" s="125">
        <f t="shared" si="64"/>
        <v>71</v>
      </c>
      <c r="H70" s="125">
        <f t="shared" si="64"/>
        <v>103</v>
      </c>
      <c r="I70" s="125">
        <f t="shared" si="64"/>
        <v>142</v>
      </c>
      <c r="J70" s="125">
        <f t="shared" si="64"/>
        <v>61</v>
      </c>
      <c r="K70" s="125">
        <f t="shared" si="64"/>
        <v>46</v>
      </c>
      <c r="L70" s="125">
        <f t="shared" si="64"/>
        <v>70</v>
      </c>
      <c r="M70" s="125">
        <f t="shared" si="64"/>
        <v>90</v>
      </c>
      <c r="N70" s="125">
        <v>1</v>
      </c>
      <c r="O70" s="125">
        <f t="shared" ref="O70:O71" si="65">MAX(O7,O9,O11,O13,O15,O17,O19,O21)</f>
        <v>4</v>
      </c>
      <c r="P70" s="125">
        <f t="shared" ref="P70:U70" si="66">MAX(P7,P9,P11,P13,P15,P17,P19,P21,P23,P25,P27,P29,P31,P33,P35,P37,P39,P41,P43,P45,P47,P49,P51,P53,P55,P57)</f>
        <v>0</v>
      </c>
      <c r="Q70" s="125">
        <f t="shared" si="66"/>
        <v>0</v>
      </c>
      <c r="R70" s="125">
        <f t="shared" si="66"/>
        <v>0</v>
      </c>
      <c r="S70" s="125">
        <f t="shared" si="66"/>
        <v>0</v>
      </c>
      <c r="T70" s="125">
        <f t="shared" si="66"/>
        <v>0</v>
      </c>
      <c r="U70" s="125">
        <f t="shared" si="66"/>
        <v>0</v>
      </c>
    </row>
    <row r="71" spans="2:21" s="124" customFormat="1" ht="14.25" x14ac:dyDescent="0.15">
      <c r="C71" s="124" t="s">
        <v>78</v>
      </c>
      <c r="D71" s="125">
        <f>MAX(D8,D10,D12,D14,D16,D18,D20,D22)</f>
        <v>44.379562043795623</v>
      </c>
      <c r="E71" s="125">
        <f t="shared" si="64"/>
        <v>60</v>
      </c>
      <c r="F71" s="125">
        <f t="shared" si="64"/>
        <v>43.333333333333336</v>
      </c>
      <c r="G71" s="125">
        <f t="shared" si="64"/>
        <v>43.030303030303031</v>
      </c>
      <c r="H71" s="125">
        <f t="shared" si="64"/>
        <v>48.584905660377359</v>
      </c>
      <c r="I71" s="125">
        <f t="shared" si="64"/>
        <v>52.592592592592588</v>
      </c>
      <c r="J71" s="125">
        <f t="shared" si="64"/>
        <v>48.8</v>
      </c>
      <c r="K71" s="125">
        <f t="shared" si="64"/>
        <v>44.660194174757287</v>
      </c>
      <c r="L71" s="125">
        <f t="shared" si="64"/>
        <v>40.697674418604649</v>
      </c>
      <c r="M71" s="125">
        <f t="shared" si="64"/>
        <v>46.632124352331608</v>
      </c>
      <c r="N71" s="125">
        <v>1</v>
      </c>
      <c r="O71" s="125">
        <f t="shared" si="65"/>
        <v>40</v>
      </c>
      <c r="P71" s="125">
        <f t="shared" ref="P71:U71" si="67">MAX(P31,P33,P35,P37,P39,P41,P43,P45,P47,P49,P51,P53,P55,P57)</f>
        <v>0</v>
      </c>
      <c r="Q71" s="125">
        <f t="shared" si="67"/>
        <v>0</v>
      </c>
      <c r="R71" s="125">
        <f t="shared" si="67"/>
        <v>0</v>
      </c>
      <c r="S71" s="125">
        <f t="shared" si="67"/>
        <v>0</v>
      </c>
      <c r="T71" s="125">
        <f t="shared" si="67"/>
        <v>0</v>
      </c>
      <c r="U71" s="125">
        <f t="shared" si="67"/>
        <v>0</v>
      </c>
    </row>
    <row r="72" spans="2:21" s="124" customFormat="1" ht="14.25" x14ac:dyDescent="0.15">
      <c r="C72" s="124" t="s">
        <v>79</v>
      </c>
      <c r="D72" s="125">
        <f>LARGE(_xlfn.VSTACK(D7,D9,D11,D13,D15,D17,D19,D21),2)</f>
        <v>534</v>
      </c>
      <c r="E72" s="125">
        <f t="shared" ref="E72:M73" si="68">LARGE(_xlfn.VSTACK(E7,E9,E11,E13,E15,E17,E19,E21),2)</f>
        <v>11</v>
      </c>
      <c r="F72" s="125">
        <f t="shared" si="68"/>
        <v>28</v>
      </c>
      <c r="G72" s="125">
        <f t="shared" si="68"/>
        <v>64</v>
      </c>
      <c r="H72" s="125">
        <f t="shared" si="68"/>
        <v>72</v>
      </c>
      <c r="I72" s="125">
        <f t="shared" si="68"/>
        <v>96</v>
      </c>
      <c r="J72" s="125">
        <f t="shared" si="68"/>
        <v>52</v>
      </c>
      <c r="K72" s="125">
        <f t="shared" si="68"/>
        <v>45</v>
      </c>
      <c r="L72" s="125">
        <f t="shared" si="68"/>
        <v>69</v>
      </c>
      <c r="M72" s="125">
        <f t="shared" si="68"/>
        <v>65</v>
      </c>
      <c r="N72" s="125">
        <v>1</v>
      </c>
      <c r="O72" s="125">
        <f t="shared" ref="O72:O73" si="69">LARGE(_xlfn.VSTACK(O7,O9,O11,O13,O15,O17,O19,O21),2)</f>
        <v>4</v>
      </c>
      <c r="P72" s="125" t="e">
        <f t="shared" ref="P72:U73" si="70">LARGE(_xlfn.VSTACK(P30,P32,P34,P36,P38,P40,P42,P44,P46,P48,P50,P52,P54,P56),2)</f>
        <v>#NUM!</v>
      </c>
      <c r="Q72" s="125" t="e">
        <f t="shared" si="70"/>
        <v>#NUM!</v>
      </c>
      <c r="R72" s="125" t="e">
        <f t="shared" si="70"/>
        <v>#NUM!</v>
      </c>
      <c r="S72" s="125" t="e">
        <f t="shared" si="70"/>
        <v>#NUM!</v>
      </c>
      <c r="T72" s="125" t="e">
        <f t="shared" si="70"/>
        <v>#NUM!</v>
      </c>
      <c r="U72" s="125" t="e">
        <f t="shared" si="70"/>
        <v>#NUM!</v>
      </c>
    </row>
    <row r="73" spans="2:21" s="124" customFormat="1" ht="14.25" x14ac:dyDescent="0.15">
      <c r="C73" s="124" t="s">
        <v>78</v>
      </c>
      <c r="D73" s="125">
        <f>LARGE(_xlfn.VSTACK(D8,D10,D12,D14,D16,D18,D20,D22),2)</f>
        <v>38.978102189781019</v>
      </c>
      <c r="E73" s="125">
        <f t="shared" si="68"/>
        <v>36.666666666666664</v>
      </c>
      <c r="F73" s="125">
        <f t="shared" si="68"/>
        <v>31.111111111111111</v>
      </c>
      <c r="G73" s="125">
        <f t="shared" si="68"/>
        <v>38.787878787878789</v>
      </c>
      <c r="H73" s="125">
        <f t="shared" si="68"/>
        <v>33.962264150943398</v>
      </c>
      <c r="I73" s="125">
        <f t="shared" si="68"/>
        <v>35.555555555555557</v>
      </c>
      <c r="J73" s="125">
        <f t="shared" si="68"/>
        <v>41.6</v>
      </c>
      <c r="K73" s="125">
        <f t="shared" si="68"/>
        <v>43.689320388349515</v>
      </c>
      <c r="L73" s="125">
        <f t="shared" si="68"/>
        <v>40.116279069767444</v>
      </c>
      <c r="M73" s="125">
        <f t="shared" si="68"/>
        <v>33.678756476683937</v>
      </c>
      <c r="N73" s="125">
        <v>1</v>
      </c>
      <c r="O73" s="125">
        <f t="shared" si="69"/>
        <v>40</v>
      </c>
      <c r="P73" s="125" t="e">
        <f t="shared" si="70"/>
        <v>#NUM!</v>
      </c>
      <c r="Q73" s="125" t="e">
        <f t="shared" si="70"/>
        <v>#NUM!</v>
      </c>
      <c r="R73" s="125" t="e">
        <f t="shared" si="70"/>
        <v>#NUM!</v>
      </c>
      <c r="S73" s="125" t="e">
        <f t="shared" si="70"/>
        <v>#NUM!</v>
      </c>
      <c r="T73" s="125" t="e">
        <f t="shared" si="70"/>
        <v>#NUM!</v>
      </c>
      <c r="U73" s="125" t="e">
        <f t="shared" si="70"/>
        <v>#NUM!</v>
      </c>
    </row>
    <row r="74" spans="2:21" s="124" customFormat="1" ht="14.25" x14ac:dyDescent="0.15">
      <c r="C74" s="124">
        <v>2</v>
      </c>
      <c r="D74" s="124">
        <v>3</v>
      </c>
      <c r="E74" s="124">
        <v>4</v>
      </c>
      <c r="F74" s="124">
        <v>5</v>
      </c>
      <c r="G74" s="124">
        <v>6</v>
      </c>
      <c r="H74" s="124">
        <v>7</v>
      </c>
      <c r="I74" s="124">
        <v>8</v>
      </c>
      <c r="J74" s="124">
        <v>9</v>
      </c>
      <c r="K74" s="124">
        <v>10</v>
      </c>
      <c r="L74" s="124">
        <v>11</v>
      </c>
      <c r="M74" s="124">
        <v>12</v>
      </c>
      <c r="N74" s="125">
        <v>1</v>
      </c>
      <c r="O74" s="124">
        <v>14</v>
      </c>
      <c r="P74" s="124">
        <v>15</v>
      </c>
      <c r="Q74" s="124">
        <v>16</v>
      </c>
      <c r="R74" s="124">
        <v>17</v>
      </c>
      <c r="S74" s="124">
        <v>18</v>
      </c>
    </row>
    <row r="75" spans="2:21" s="126" customFormat="1" ht="14.25" x14ac:dyDescent="0.15">
      <c r="D75" s="126" t="s">
        <v>80</v>
      </c>
      <c r="E75" s="126" t="s">
        <v>3</v>
      </c>
      <c r="F75" s="126" t="s">
        <v>4</v>
      </c>
      <c r="G75" s="126" t="s">
        <v>5</v>
      </c>
      <c r="H75" s="126" t="s">
        <v>6</v>
      </c>
      <c r="I75" s="126" t="s">
        <v>7</v>
      </c>
      <c r="J75" s="126" t="s">
        <v>8</v>
      </c>
      <c r="K75" s="126" t="s">
        <v>9</v>
      </c>
      <c r="L75" s="126" t="s">
        <v>10</v>
      </c>
      <c r="M75" s="126" t="s">
        <v>11</v>
      </c>
      <c r="O75" s="126" t="s">
        <v>81</v>
      </c>
    </row>
    <row r="76" spans="2:21" ht="19.5" customHeight="1" x14ac:dyDescent="0.15">
      <c r="B76" s="94">
        <v>1</v>
      </c>
      <c r="C76" s="94" t="s">
        <v>82</v>
      </c>
      <c r="D76" s="94">
        <v>1370</v>
      </c>
      <c r="E76" s="94">
        <v>30</v>
      </c>
      <c r="F76" s="94">
        <v>90</v>
      </c>
      <c r="G76" s="94">
        <v>165</v>
      </c>
      <c r="H76" s="94">
        <v>212</v>
      </c>
      <c r="I76" s="94">
        <v>270</v>
      </c>
      <c r="J76" s="94">
        <v>125</v>
      </c>
      <c r="K76" s="94">
        <v>103</v>
      </c>
      <c r="L76" s="94">
        <v>172</v>
      </c>
      <c r="M76" s="94">
        <v>193</v>
      </c>
      <c r="O76" s="94">
        <v>10</v>
      </c>
    </row>
    <row r="77" spans="2:21" ht="19.5" customHeight="1" x14ac:dyDescent="0.15">
      <c r="B77" s="94">
        <v>2</v>
      </c>
      <c r="C77" s="94" t="s">
        <v>45</v>
      </c>
      <c r="D77" s="94">
        <v>534</v>
      </c>
      <c r="E77" s="94">
        <v>18</v>
      </c>
      <c r="F77" s="94">
        <v>28</v>
      </c>
      <c r="G77" s="94">
        <v>64</v>
      </c>
      <c r="H77" s="94">
        <v>66</v>
      </c>
      <c r="I77" s="94">
        <v>96</v>
      </c>
      <c r="J77" s="94">
        <v>52</v>
      </c>
      <c r="K77" s="94">
        <v>46</v>
      </c>
      <c r="L77" s="94">
        <v>70</v>
      </c>
      <c r="M77" s="94">
        <v>90</v>
      </c>
      <c r="O77" s="94">
        <v>4</v>
      </c>
    </row>
    <row r="78" spans="2:21" ht="19.5" customHeight="1" x14ac:dyDescent="0.15">
      <c r="B78" s="94">
        <v>3</v>
      </c>
      <c r="C78" s="94" t="s">
        <v>73</v>
      </c>
      <c r="D78" s="94">
        <v>608</v>
      </c>
      <c r="E78" s="94">
        <v>11</v>
      </c>
      <c r="F78" s="94">
        <v>39</v>
      </c>
      <c r="G78" s="94">
        <v>71</v>
      </c>
      <c r="H78" s="94">
        <v>103</v>
      </c>
      <c r="I78" s="94">
        <v>142</v>
      </c>
      <c r="J78" s="94">
        <v>61</v>
      </c>
      <c r="K78" s="94">
        <v>45</v>
      </c>
      <c r="L78" s="94">
        <v>69</v>
      </c>
      <c r="M78" s="94">
        <v>63</v>
      </c>
      <c r="O78" s="94">
        <v>4</v>
      </c>
    </row>
    <row r="79" spans="2:21" ht="19.5" customHeight="1" x14ac:dyDescent="0.15">
      <c r="B79" s="94">
        <v>4</v>
      </c>
      <c r="C79" s="94" t="s">
        <v>74</v>
      </c>
      <c r="D79" s="94">
        <v>398</v>
      </c>
      <c r="E79" s="94">
        <v>9</v>
      </c>
      <c r="F79" s="94">
        <v>27</v>
      </c>
      <c r="G79" s="94">
        <v>56</v>
      </c>
      <c r="H79" s="94">
        <v>72</v>
      </c>
      <c r="I79" s="94">
        <v>77</v>
      </c>
      <c r="J79" s="94">
        <v>30</v>
      </c>
      <c r="K79" s="94">
        <v>28</v>
      </c>
      <c r="L79" s="94">
        <v>48</v>
      </c>
      <c r="M79" s="94">
        <v>50</v>
      </c>
      <c r="O79" s="94">
        <v>1</v>
      </c>
    </row>
    <row r="80" spans="2:21" ht="19.5" customHeight="1" x14ac:dyDescent="0.15">
      <c r="B80" s="94">
        <v>5</v>
      </c>
      <c r="C80" s="94" t="s">
        <v>75</v>
      </c>
      <c r="D80" s="94">
        <v>310</v>
      </c>
      <c r="E80" s="94">
        <v>2</v>
      </c>
      <c r="F80" s="94">
        <v>21</v>
      </c>
      <c r="G80" s="94">
        <v>28</v>
      </c>
      <c r="H80" s="94">
        <v>37</v>
      </c>
      <c r="I80" s="94">
        <v>57</v>
      </c>
      <c r="J80" s="94">
        <v>31</v>
      </c>
      <c r="K80" s="94">
        <v>17</v>
      </c>
      <c r="L80" s="94">
        <v>50</v>
      </c>
      <c r="M80" s="94">
        <v>65</v>
      </c>
      <c r="O80" s="94">
        <v>2</v>
      </c>
    </row>
    <row r="81" spans="2:15" ht="19.5" customHeight="1" x14ac:dyDescent="0.15">
      <c r="B81" s="94">
        <v>6</v>
      </c>
      <c r="C81" s="94" t="s">
        <v>76</v>
      </c>
      <c r="D81" s="94">
        <v>101</v>
      </c>
      <c r="E81" s="94">
        <v>6</v>
      </c>
      <c r="F81" s="94">
        <v>10</v>
      </c>
      <c r="G81" s="94">
        <v>14</v>
      </c>
      <c r="H81" s="94">
        <v>22</v>
      </c>
      <c r="I81" s="94">
        <v>17</v>
      </c>
      <c r="J81" s="94">
        <v>6</v>
      </c>
      <c r="K81" s="94">
        <v>7</v>
      </c>
      <c r="L81" s="94">
        <v>9</v>
      </c>
      <c r="M81" s="94">
        <v>9</v>
      </c>
      <c r="O81" s="94">
        <v>1</v>
      </c>
    </row>
    <row r="82" spans="2:15" ht="19.5" customHeight="1" x14ac:dyDescent="0.15">
      <c r="B82" s="94">
        <v>7</v>
      </c>
      <c r="C82" s="94" t="s">
        <v>27</v>
      </c>
      <c r="D82" s="94">
        <v>34</v>
      </c>
      <c r="E82" s="94">
        <v>0</v>
      </c>
      <c r="F82" s="94">
        <v>3</v>
      </c>
      <c r="G82" s="94">
        <v>8</v>
      </c>
      <c r="H82" s="94">
        <v>5</v>
      </c>
      <c r="I82" s="94">
        <v>6</v>
      </c>
      <c r="J82" s="94">
        <v>2</v>
      </c>
      <c r="K82" s="94">
        <v>3</v>
      </c>
      <c r="L82" s="94">
        <v>2</v>
      </c>
      <c r="M82" s="94">
        <v>5</v>
      </c>
      <c r="O82" s="94">
        <v>0</v>
      </c>
    </row>
    <row r="83" spans="2:15" ht="19.5" customHeight="1" x14ac:dyDescent="0.15">
      <c r="B83" s="94">
        <v>8</v>
      </c>
      <c r="C83" s="94" t="s">
        <v>81</v>
      </c>
      <c r="D83" s="94">
        <v>91</v>
      </c>
      <c r="E83" s="94">
        <v>0</v>
      </c>
      <c r="F83" s="94">
        <v>2</v>
      </c>
      <c r="G83" s="94">
        <v>5</v>
      </c>
      <c r="H83" s="94">
        <v>7</v>
      </c>
      <c r="I83" s="94">
        <v>14</v>
      </c>
      <c r="J83" s="94">
        <v>7</v>
      </c>
      <c r="K83" s="94">
        <v>11</v>
      </c>
      <c r="L83" s="94">
        <v>21</v>
      </c>
      <c r="M83" s="94">
        <v>22</v>
      </c>
      <c r="O83" s="94">
        <v>2</v>
      </c>
    </row>
  </sheetData>
  <mergeCells count="8">
    <mergeCell ref="C15:C16"/>
    <mergeCell ref="C17:C18"/>
    <mergeCell ref="C19:C20"/>
    <mergeCell ref="C5:C6"/>
    <mergeCell ref="C7:C8"/>
    <mergeCell ref="C9:C10"/>
    <mergeCell ref="C11:C12"/>
    <mergeCell ref="C13:C14"/>
  </mergeCells>
  <phoneticPr fontId="9"/>
  <conditionalFormatting sqref="D7:O16">
    <cfRule type="cellIs" dxfId="3" priority="1" operator="equal">
      <formula>D$71</formula>
    </cfRule>
    <cfRule type="cellIs" dxfId="2" priority="2" operator="equal">
      <formula>D$70</formula>
    </cfRule>
    <cfRule type="cellIs" dxfId="1" priority="3" operator="equal">
      <formula>D$73</formula>
    </cfRule>
    <cfRule type="cellIs" dxfId="0" priority="4" operator="equal">
      <formula>D$72</formula>
    </cfRule>
  </conditionalFormatting>
  <pageMargins left="0.7" right="0.7" top="0.75" bottom="0.75" header="0.3" footer="0.3"/>
  <ignoredErrors>
    <ignoredError sqref="D8:M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問68</vt:lpstr>
      <vt:lpstr>問68年齢層表</vt:lpstr>
      <vt:lpstr>問68同居人表</vt:lpstr>
      <vt:lpstr>問69</vt:lpstr>
      <vt:lpstr>問69年齢層</vt:lpstr>
      <vt:lpstr>問70</vt:lpstr>
      <vt:lpstr>問70年齢層表</vt:lpstr>
      <vt:lpstr>問68!Print_Area</vt:lpstr>
      <vt:lpstr>問69!Print_Area</vt:lpstr>
      <vt:lpstr>問69年齢層!Print_Area</vt:lpstr>
      <vt:lpstr>問70!Print_Area</vt:lpstr>
      <vt:lpstr>問70年齢層表!Print_Area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2023-02-17T05:16:57Z</cp:lastPrinted>
  <dcterms:created xsi:type="dcterms:W3CDTF">2022-04-04T07:21:51Z</dcterms:created>
  <dcterms:modified xsi:type="dcterms:W3CDTF">2026-05-21T07:39:58Z</dcterms:modified>
</cp:coreProperties>
</file>