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drawings/drawing31.xml" ContentType="application/vnd.openxmlformats-officedocument.drawingml.chartshapes+xml"/>
  <Override PartName="/xl/charts/chart31.xml" ContentType="application/vnd.openxmlformats-officedocument.drawingml.chart+xml"/>
  <Override PartName="/xl/drawings/drawing32.xml" ContentType="application/vnd.openxmlformats-officedocument.drawingml.chartshapes+xml"/>
  <Override PartName="/xl/charts/chart32.xml" ContentType="application/vnd.openxmlformats-officedocument.drawingml.chart+xml"/>
  <Override PartName="/xl/drawings/drawing33.xml" ContentType="application/vnd.openxmlformats-officedocument.drawingml.chartshapes+xml"/>
  <Override PartName="/xl/charts/chart33.xml" ContentType="application/vnd.openxmlformats-officedocument.drawingml.chart+xml"/>
  <Override PartName="/xl/drawings/drawing34.xml" ContentType="application/vnd.openxmlformats-officedocument.drawingml.chartshapes+xml"/>
  <Override PartName="/xl/charts/chart34.xml" ContentType="application/vnd.openxmlformats-officedocument.drawingml.chart+xml"/>
  <Override PartName="/xl/drawings/drawing35.xml" ContentType="application/vnd.openxmlformats-officedocument.drawingml.chartshapes+xml"/>
  <Override PartName="/xl/charts/chart35.xml" ContentType="application/vnd.openxmlformats-officedocument.drawingml.chart+xml"/>
  <Override PartName="/xl/drawings/drawing36.xml" ContentType="application/vnd.openxmlformats-officedocument.drawingml.chartshapes+xml"/>
  <Override PartName="/xl/charts/chart36.xml" ContentType="application/vnd.openxmlformats-officedocument.drawingml.chart+xml"/>
  <Override PartName="/xl/drawings/drawing37.xml" ContentType="application/vnd.openxmlformats-officedocument.drawingml.chartshapes+xml"/>
  <Override PartName="/xl/charts/chart37.xml" ContentType="application/vnd.openxmlformats-officedocument.drawingml.chart+xml"/>
  <Override PartName="/xl/drawings/drawing38.xml" ContentType="application/vnd.openxmlformats-officedocument.drawingml.chartshapes+xml"/>
  <Override PartName="/xl/charts/chart38.xml" ContentType="application/vnd.openxmlformats-officedocument.drawingml.chart+xml"/>
  <Override PartName="/xl/drawings/drawing39.xml" ContentType="application/vnd.openxmlformats-officedocument.drawingml.chartshapes+xml"/>
  <Override PartName="/xl/charts/chart39.xml" ContentType="application/vnd.openxmlformats-officedocument.drawingml.chart+xml"/>
  <Override PartName="/xl/drawings/drawing40.xml" ContentType="application/vnd.openxmlformats-officedocument.drawingml.chartshapes+xml"/>
  <Override PartName="/xl/charts/chart40.xml" ContentType="application/vnd.openxmlformats-officedocument.drawingml.chart+xml"/>
  <Override PartName="/xl/drawings/drawing41.xml" ContentType="application/vnd.openxmlformats-officedocument.drawingml.chartshapes+xml"/>
  <Override PartName="/xl/charts/chart41.xml" ContentType="application/vnd.openxmlformats-officedocument.drawingml.chart+xml"/>
  <Override PartName="/xl/drawings/drawing42.xml" ContentType="application/vnd.openxmlformats-officedocument.drawingml.chartshapes+xml"/>
  <Override PartName="/xl/charts/chart42.xml" ContentType="application/vnd.openxmlformats-officedocument.drawingml.chart+xml"/>
  <Override PartName="/xl/drawings/drawing43.xml" ContentType="application/vnd.openxmlformats-officedocument.drawingml.chartshapes+xml"/>
  <Override PartName="/xl/charts/chart43.xml" ContentType="application/vnd.openxmlformats-officedocument.drawingml.chart+xml"/>
  <Override PartName="/xl/drawings/drawing4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hfile-sv.w2.city.chofu.tokyo.jp\0102_企画経営課\内部\01　計画調整係\050計画（基本計画・推進委・主要事務事業）\市民意識調査\R7\19　オープンデータ\"/>
    </mc:Choice>
  </mc:AlternateContent>
  <xr:revisionPtr revIDLastSave="0" documentId="13_ncr:1_{27E9AD8D-C78C-4CB7-83A7-C1935238D88B}" xr6:coauthVersionLast="47" xr6:coauthVersionMax="47" xr10:uidLastSave="{00000000-0000-0000-0000-000000000000}"/>
  <bookViews>
    <workbookView xWindow="-120" yWindow="-120" windowWidth="29040" windowHeight="15720" tabRatio="880" xr2:uid="{00000000-000D-0000-FFFF-FFFF00000000}"/>
  </bookViews>
  <sheets>
    <sheet name="性別" sheetId="1" r:id="rId1"/>
    <sheet name="年齢層" sheetId="20" r:id="rId2"/>
    <sheet name="割合が高い上位３項目" sheetId="28" r:id="rId3"/>
    <sheet name="今後の定住意向" sheetId="5" r:id="rId4"/>
    <sheet name="満足度5項目" sheetId="6" r:id="rId5"/>
    <sheet name="全項目の満足度の平均値" sheetId="7" r:id="rId6"/>
    <sheet name="満足度10ポイント増減" sheetId="8" r:id="rId7"/>
    <sheet name="満足度経年推移" sheetId="24" r:id="rId8"/>
    <sheet name="優先度5項目" sheetId="25" r:id="rId9"/>
    <sheet name="まちづくり指標R7" sheetId="36" r:id="rId10"/>
    <sheet name="まちづくりグラフ" sheetId="32" r:id="rId11"/>
  </sheets>
  <definedNames>
    <definedName name="_xlnm._FilterDatabase" localSheetId="7" hidden="1">満足度経年推移!#REF!</definedName>
    <definedName name="ｄｄｄｄ" localSheetId="10">まちづくりグラフ!クリア</definedName>
    <definedName name="ｄｄｄｄ" localSheetId="9">#N/A</definedName>
    <definedName name="ｄｄｄｄ" localSheetId="2">[0]!クリア</definedName>
    <definedName name="ｄｄｄｄ" localSheetId="8">[0]!クリア</definedName>
    <definedName name="ｄｄｄｄ">[0]!クリア</definedName>
    <definedName name="do中央値" localSheetId="10">まちづくりグラフ!do中央値</definedName>
    <definedName name="do中央値" localSheetId="2">[0]!do中央値</definedName>
    <definedName name="do中央値" localSheetId="8">まちづくりグラフ!do中央値</definedName>
    <definedName name="do中央値">まちづくりグラフ!do中央値</definedName>
    <definedName name="do平均値" localSheetId="10">まちづくりグラフ!do平均値</definedName>
    <definedName name="do平均値" localSheetId="2">[0]!do平均値</definedName>
    <definedName name="do平均値" localSheetId="8">まちづくりグラフ!do平均値</definedName>
    <definedName name="do平均値">まちづくりグラフ!do平均値</definedName>
    <definedName name="ｇｇｇｇｇ" localSheetId="10">まちづくりグラフ!do平均値</definedName>
    <definedName name="ｇｇｇｇｇ" localSheetId="9">#N/A</definedName>
    <definedName name="ｇｇｇｇｇ" localSheetId="2">[0]!do平均値</definedName>
    <definedName name="ｇｇｇｇｇ" localSheetId="8">[0]!do平均値</definedName>
    <definedName name="ｇｇｇｇｇ">[0]!do平均値</definedName>
    <definedName name="ｋｋｋｋ" localSheetId="10">まちづくりグラフ!do平均値</definedName>
    <definedName name="ｋｋｋｋ" localSheetId="9">#N/A</definedName>
    <definedName name="ｋｋｋｋ" localSheetId="2">[0]!do平均値</definedName>
    <definedName name="ｋｋｋｋ" localSheetId="8">[0]!do平均値</definedName>
    <definedName name="ｋｋｋｋ">[0]!do平均値</definedName>
    <definedName name="llll" localSheetId="10">まちづくりグラフ!do中央値</definedName>
    <definedName name="llll" localSheetId="9">#N/A</definedName>
    <definedName name="llll" localSheetId="2">[0]!do中央値</definedName>
    <definedName name="llll" localSheetId="8">[0]!do中央値</definedName>
    <definedName name="llll">[0]!do中央値</definedName>
    <definedName name="ｐｐｐｐ" localSheetId="10">まちづくりグラフ!クリア</definedName>
    <definedName name="ｐｐｐｐ" localSheetId="9">#N/A</definedName>
    <definedName name="ｐｐｐｐ" localSheetId="2">[0]!クリア</definedName>
    <definedName name="ｐｐｐｐ" localSheetId="8">[0]!クリア</definedName>
    <definedName name="ｐｐｐｐ">[0]!クリア</definedName>
    <definedName name="_xlnm.Print_Area" localSheetId="10">まちづくりグラフ!$B$2:$M$313</definedName>
    <definedName name="_xlnm.Print_Area" localSheetId="9">まちづくり指標R7!$B$2:$K$56</definedName>
    <definedName name="_xlnm.Print_Area" localSheetId="2">割合が高い上位３項目!$B$2:$G$16</definedName>
    <definedName name="_xlnm.Print_Area" localSheetId="3">今後の定住意向!$B$2:$L$18</definedName>
    <definedName name="_xlnm.Print_Area" localSheetId="0">性別!$B$2:$K$13</definedName>
    <definedName name="_xlnm.Print_Area" localSheetId="5">全項目の満足度の平均値!$C$4:$I$5</definedName>
    <definedName name="_xlnm.Print_Area" localSheetId="1">年齢層!$B$2:$O$16</definedName>
    <definedName name="_xlnm.Print_Area" localSheetId="6">満足度10ポイント増減!$B$2:$E$7</definedName>
    <definedName name="_xlnm.Print_Area" localSheetId="4">満足度5項目!$C$4:$G$14</definedName>
    <definedName name="_xlnm.Print_Area" localSheetId="7">満足度経年推移!$C$4:$M$56</definedName>
    <definedName name="_xlnm.Print_Area" localSheetId="8">優先度5項目!$C$4:$G$14</definedName>
    <definedName name="いいいいい" localSheetId="10">まちづくりグラフ!do中央値</definedName>
    <definedName name="いいいいい" localSheetId="9">#N/A</definedName>
    <definedName name="いいいいい" localSheetId="2">[0]!do中央値</definedName>
    <definedName name="いいいいい" localSheetId="8">[0]!do中央値</definedName>
    <definedName name="いいいいい">[0]!do中央値</definedName>
    <definedName name="クリア" localSheetId="10">まちづくりグラフ!クリア</definedName>
    <definedName name="クリア" localSheetId="2">まちづくりグラフ!クリア</definedName>
    <definedName name="クリア" localSheetId="8">まちづくりグラフ!クリア</definedName>
    <definedName name="クリア">まちづくりグラフ!クリア</definedName>
    <definedName name="問11" localSheetId="10">#REF!</definedName>
    <definedName name="問11" localSheetId="9">#REF!</definedName>
    <definedName name="問11">#REF!</definedName>
    <definedName name="問12" localSheetId="10">#REF!</definedName>
    <definedName name="問12" localSheetId="9">#REF!</definedName>
    <definedName name="問12">#REF!</definedName>
    <definedName name="問13" localSheetId="10">#REF!</definedName>
    <definedName name="問13" localSheetId="9">#REF!</definedName>
    <definedName name="問13">#REF!</definedName>
    <definedName name="問14" localSheetId="10">#REF!</definedName>
    <definedName name="問14" localSheetId="9">#REF!</definedName>
    <definedName name="問14">#REF!</definedName>
    <definedName name="問15" localSheetId="10">#REF!</definedName>
    <definedName name="問15" localSheetId="9">#REF!</definedName>
    <definedName name="問15">#REF!</definedName>
    <definedName name="問16" localSheetId="10">#REF!</definedName>
    <definedName name="問16" localSheetId="9">#REF!</definedName>
    <definedName name="問16">#REF!</definedName>
    <definedName name="問17" localSheetId="10">#REF!</definedName>
    <definedName name="問17" localSheetId="9">#REF!</definedName>
    <definedName name="問17">#REF!</definedName>
    <definedName name="問21" localSheetId="10">#REF!</definedName>
    <definedName name="問21" localSheetId="9">#REF!</definedName>
    <definedName name="問21">#REF!</definedName>
    <definedName name="問22" localSheetId="10">#REF!</definedName>
    <definedName name="問22" localSheetId="9">#REF!</definedName>
    <definedName name="問22">#REF!</definedName>
    <definedName name="問23" localSheetId="10">#REF!</definedName>
    <definedName name="問23" localSheetId="9">#REF!</definedName>
    <definedName name="問23">#REF!</definedName>
    <definedName name="問24" localSheetId="10">#REF!</definedName>
    <definedName name="問24" localSheetId="9">#REF!</definedName>
    <definedName name="問24">#REF!</definedName>
    <definedName name="問3" localSheetId="10">#REF!</definedName>
    <definedName name="問3" localSheetId="9">#REF!</definedName>
    <definedName name="問3">#REF!</definedName>
    <definedName name="問4" localSheetId="10">#REF!</definedName>
    <definedName name="問4" localSheetId="9">#REF!</definedName>
    <definedName name="問4">#REF!</definedName>
    <definedName name="問5" localSheetId="10">#REF!</definedName>
    <definedName name="問5" localSheetId="9">#REF!</definedName>
    <definedName name="問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24" l="1"/>
  <c r="E126" i="32" l="1"/>
  <c r="E118" i="32"/>
  <c r="E110" i="32"/>
  <c r="E102" i="32"/>
  <c r="E94" i="32"/>
  <c r="E86" i="32"/>
  <c r="E78" i="32"/>
  <c r="E70" i="32"/>
  <c r="E62" i="32"/>
  <c r="E53" i="32"/>
  <c r="E54" i="32"/>
  <c r="E46" i="32"/>
  <c r="E30" i="32"/>
  <c r="E22" i="32"/>
  <c r="E14" i="32"/>
  <c r="E5" i="32"/>
  <c r="E7" i="32"/>
  <c r="E6" i="32"/>
  <c r="J51" i="36"/>
  <c r="M5" i="24" l="1"/>
  <c r="H12" i="7" l="1"/>
  <c r="W12" i="20" l="1"/>
  <c r="W13" i="20"/>
  <c r="W14" i="20"/>
  <c r="W15" i="20"/>
  <c r="W16" i="20"/>
  <c r="W17" i="20"/>
  <c r="W18" i="20"/>
  <c r="W19" i="20"/>
  <c r="W20" i="20"/>
  <c r="W21" i="20"/>
  <c r="W22" i="20"/>
  <c r="W23" i="20"/>
  <c r="W24" i="20"/>
  <c r="W25" i="20"/>
  <c r="W11" i="20"/>
  <c r="X11" i="20" s="1"/>
  <c r="T6" i="20" s="1"/>
  <c r="K6" i="24" l="1"/>
  <c r="K7" i="24"/>
  <c r="K8" i="24"/>
  <c r="K9" i="24"/>
  <c r="K10" i="24"/>
  <c r="K11" i="24"/>
  <c r="K12" i="24"/>
  <c r="K13" i="24"/>
  <c r="K14" i="24"/>
  <c r="K15" i="24"/>
  <c r="K16" i="24"/>
  <c r="K17" i="24"/>
  <c r="K18" i="24"/>
  <c r="K19" i="24"/>
  <c r="K20" i="24"/>
  <c r="K21" i="24"/>
  <c r="K22" i="24"/>
  <c r="K23" i="24"/>
  <c r="K24" i="24"/>
  <c r="K25" i="24"/>
  <c r="K26" i="24"/>
  <c r="K27" i="24"/>
  <c r="K28" i="24"/>
  <c r="K29" i="24"/>
  <c r="K30" i="24"/>
  <c r="K31" i="24"/>
  <c r="K32" i="24"/>
  <c r="K33" i="24"/>
  <c r="K34" i="24"/>
  <c r="K35" i="24"/>
  <c r="K36" i="24"/>
  <c r="K37" i="24"/>
  <c r="K38" i="24"/>
  <c r="K39" i="24"/>
  <c r="K40" i="24"/>
  <c r="K41" i="24"/>
  <c r="K42" i="24"/>
  <c r="K43" i="24"/>
  <c r="K44" i="24"/>
  <c r="K45" i="24"/>
  <c r="K46" i="24"/>
  <c r="K47" i="24"/>
  <c r="K48" i="24"/>
  <c r="K49" i="24"/>
  <c r="K50" i="24"/>
  <c r="K51" i="24"/>
  <c r="K52" i="24"/>
  <c r="K53" i="24"/>
  <c r="K54" i="24"/>
  <c r="K55" i="24"/>
  <c r="K56" i="24"/>
  <c r="S13" i="5"/>
  <c r="S14" i="5"/>
  <c r="S15" i="5"/>
  <c r="S16" i="5"/>
  <c r="S17" i="5"/>
  <c r="S12" i="5"/>
  <c r="Y6" i="1" l="1"/>
  <c r="Y5" i="1"/>
  <c r="Y4" i="1"/>
  <c r="M22" i="24"/>
  <c r="M21" i="24"/>
  <c r="J44" i="36" l="1"/>
  <c r="J39" i="36"/>
  <c r="J29" i="36"/>
  <c r="J24" i="36"/>
  <c r="J27" i="36"/>
  <c r="J25" i="36"/>
  <c r="J54" i="36"/>
  <c r="J53" i="36"/>
  <c r="J52" i="36"/>
  <c r="J50" i="36"/>
  <c r="J49" i="36"/>
  <c r="J48" i="36"/>
  <c r="J47" i="36"/>
  <c r="J46" i="36"/>
  <c r="J45" i="36"/>
  <c r="J43" i="36"/>
  <c r="J42" i="36"/>
  <c r="J41" i="36"/>
  <c r="J40" i="36"/>
  <c r="J38" i="36"/>
  <c r="J37" i="36"/>
  <c r="J36" i="36"/>
  <c r="J35" i="36"/>
  <c r="J34" i="36"/>
  <c r="J33" i="36"/>
  <c r="J32" i="36"/>
  <c r="J31" i="36"/>
  <c r="J30" i="36"/>
  <c r="J28" i="36"/>
  <c r="J26" i="36"/>
  <c r="J23" i="36"/>
  <c r="J22" i="36"/>
  <c r="J18" i="36"/>
  <c r="J17" i="36"/>
  <c r="J16" i="36"/>
  <c r="J15" i="36"/>
  <c r="J14" i="36"/>
  <c r="J13" i="36"/>
  <c r="J12" i="36"/>
  <c r="J11" i="36"/>
  <c r="J10" i="36"/>
  <c r="J9" i="36"/>
  <c r="J8" i="36"/>
  <c r="J7" i="36"/>
  <c r="J6" i="36"/>
  <c r="E311" i="32" l="1"/>
  <c r="E309" i="32"/>
  <c r="C309" i="32"/>
  <c r="E303" i="32"/>
  <c r="E301" i="32"/>
  <c r="C301" i="32"/>
  <c r="E295" i="32"/>
  <c r="E293" i="32"/>
  <c r="C293" i="32"/>
  <c r="E287" i="32"/>
  <c r="E285" i="32"/>
  <c r="C285" i="32"/>
  <c r="E279" i="32"/>
  <c r="E277" i="32"/>
  <c r="C277" i="32"/>
  <c r="E271" i="32"/>
  <c r="E269" i="32"/>
  <c r="C269" i="32"/>
  <c r="E263" i="32"/>
  <c r="E261" i="32"/>
  <c r="C261" i="32"/>
  <c r="E255" i="32"/>
  <c r="E253" i="32"/>
  <c r="C253" i="32"/>
  <c r="E247" i="32"/>
  <c r="E245" i="32"/>
  <c r="C245" i="32"/>
  <c r="E239" i="32"/>
  <c r="E237" i="32"/>
  <c r="C237" i="32"/>
  <c r="E231" i="32"/>
  <c r="E229" i="32"/>
  <c r="C229" i="32"/>
  <c r="E223" i="32"/>
  <c r="E221" i="32"/>
  <c r="C221" i="32"/>
  <c r="E215" i="32"/>
  <c r="E213" i="32"/>
  <c r="C213" i="32"/>
  <c r="E207" i="32"/>
  <c r="E205" i="32"/>
  <c r="C205" i="32"/>
  <c r="E199" i="32"/>
  <c r="E197" i="32"/>
  <c r="C197" i="32"/>
  <c r="E191" i="32"/>
  <c r="E189" i="32"/>
  <c r="C189" i="32"/>
  <c r="E183" i="32"/>
  <c r="E181" i="32"/>
  <c r="C181" i="32"/>
  <c r="E175" i="32"/>
  <c r="E173" i="32"/>
  <c r="C173" i="32"/>
  <c r="E167" i="32"/>
  <c r="E165" i="32"/>
  <c r="C165" i="32"/>
  <c r="E159" i="32"/>
  <c r="E157" i="32"/>
  <c r="C157" i="32"/>
  <c r="E151" i="32"/>
  <c r="E149" i="32"/>
  <c r="C149" i="32"/>
  <c r="E143" i="32"/>
  <c r="E141" i="32"/>
  <c r="C141" i="32"/>
  <c r="E135" i="32"/>
  <c r="E133" i="32"/>
  <c r="C133" i="32"/>
  <c r="E127" i="32"/>
  <c r="E125" i="32"/>
  <c r="C125" i="32"/>
  <c r="E119" i="32"/>
  <c r="E117" i="32"/>
  <c r="C117" i="32"/>
  <c r="E111" i="32"/>
  <c r="E109" i="32"/>
  <c r="C109" i="32"/>
  <c r="E103" i="32"/>
  <c r="E101" i="32"/>
  <c r="C101" i="32"/>
  <c r="E95" i="32"/>
  <c r="E93" i="32"/>
  <c r="C93" i="32"/>
  <c r="E87" i="32"/>
  <c r="E85" i="32"/>
  <c r="C85" i="32"/>
  <c r="E79" i="32"/>
  <c r="E77" i="32"/>
  <c r="C77" i="32"/>
  <c r="E71" i="32"/>
  <c r="E69" i="32"/>
  <c r="C69" i="32"/>
  <c r="E63" i="32"/>
  <c r="E61" i="32"/>
  <c r="C61" i="32"/>
  <c r="E55" i="32"/>
  <c r="C53" i="32"/>
  <c r="E47" i="32"/>
  <c r="E45" i="32"/>
  <c r="C45" i="32"/>
  <c r="E39" i="32"/>
  <c r="E37" i="32"/>
  <c r="C37" i="32"/>
  <c r="E31" i="32"/>
  <c r="E29" i="32"/>
  <c r="C29" i="32"/>
  <c r="E23" i="32"/>
  <c r="E21" i="32"/>
  <c r="C21" i="32"/>
  <c r="E15" i="32"/>
  <c r="E13" i="32"/>
  <c r="C13" i="32"/>
  <c r="C5" i="32"/>
  <c r="H5" i="7" l="1"/>
  <c r="T12" i="5" l="1"/>
  <c r="Y5" i="5" s="1"/>
  <c r="Q7" i="20" l="1"/>
  <c r="S7" i="20" s="1"/>
  <c r="M48" i="24" l="1"/>
  <c r="M43" i="24"/>
  <c r="M44" i="24"/>
  <c r="M45" i="24"/>
  <c r="M46" i="24"/>
  <c r="M28" i="24"/>
  <c r="M25" i="24"/>
  <c r="M26" i="24"/>
  <c r="M27" i="24"/>
  <c r="M47" i="24"/>
  <c r="M49" i="24"/>
  <c r="M50" i="24"/>
  <c r="M51" i="24"/>
  <c r="M52" i="24"/>
  <c r="M53" i="24"/>
  <c r="M54" i="24"/>
  <c r="M55" i="24"/>
  <c r="M56" i="24"/>
  <c r="M24" i="24"/>
  <c r="M29" i="24"/>
  <c r="M30" i="24"/>
  <c r="M31" i="24"/>
  <c r="M32" i="24"/>
  <c r="M33" i="24"/>
  <c r="M34" i="24"/>
  <c r="M35" i="24"/>
  <c r="M36" i="24"/>
  <c r="M37" i="24"/>
  <c r="M38" i="24"/>
  <c r="M39" i="24"/>
  <c r="M8" i="24"/>
  <c r="M9" i="24"/>
  <c r="M10" i="24"/>
  <c r="M11" i="24"/>
  <c r="M12" i="24"/>
  <c r="M13" i="24"/>
  <c r="M14" i="24"/>
  <c r="M15" i="24"/>
  <c r="M16" i="24"/>
  <c r="M17" i="24"/>
  <c r="M18" i="24"/>
  <c r="M19" i="24"/>
  <c r="M7" i="24"/>
  <c r="M41" i="24"/>
  <c r="M40" i="24"/>
  <c r="M23" i="24"/>
  <c r="M20" i="24"/>
  <c r="M6" i="24"/>
  <c r="M42" i="24" l="1"/>
  <c r="M57" i="24" s="1"/>
  <c r="M58" i="24" l="1"/>
  <c r="Q6" i="20"/>
  <c r="S6" i="20" s="1"/>
  <c r="X12" i="20"/>
  <c r="U6" i="20" s="1"/>
  <c r="X14" i="20"/>
  <c r="V6" i="20" s="1"/>
  <c r="X16" i="20"/>
  <c r="W6" i="20" s="1"/>
  <c r="X18" i="20"/>
  <c r="X6" i="20" s="1"/>
  <c r="X20" i="20"/>
  <c r="Y6" i="20" s="1"/>
  <c r="X22" i="20"/>
  <c r="Z6" i="20" s="1"/>
  <c r="X24" i="20"/>
  <c r="AA6" i="20" s="1"/>
</calcChain>
</file>

<file path=xl/sharedStrings.xml><?xml version="1.0" encoding="utf-8"?>
<sst xmlns="http://schemas.openxmlformats.org/spreadsheetml/2006/main" count="913" uniqueCount="389">
  <si>
    <t>性別</t>
    <rPh sb="0" eb="2">
      <t>セイベツ</t>
    </rPh>
    <phoneticPr fontId="2"/>
  </si>
  <si>
    <t>H26</t>
    <phoneticPr fontId="3"/>
  </si>
  <si>
    <t>H27</t>
  </si>
  <si>
    <t>H28</t>
  </si>
  <si>
    <t>H29</t>
  </si>
  <si>
    <t>H30</t>
  </si>
  <si>
    <t>R1</t>
    <phoneticPr fontId="3"/>
  </si>
  <si>
    <t>R2</t>
  </si>
  <si>
    <t>男性</t>
    <rPh sb="0" eb="2">
      <t>ダンセイ</t>
    </rPh>
    <phoneticPr fontId="3"/>
  </si>
  <si>
    <t>女性</t>
    <rPh sb="0" eb="2">
      <t>ジョセイ</t>
    </rPh>
    <phoneticPr fontId="3"/>
  </si>
  <si>
    <t>R3</t>
  </si>
  <si>
    <t>16～19歳</t>
  </si>
  <si>
    <t>20～29歳</t>
  </si>
  <si>
    <t>30～39歳</t>
  </si>
  <si>
    <t>40～49歳</t>
  </si>
  <si>
    <t>50～59歳</t>
  </si>
  <si>
    <t>70歳以上</t>
    <rPh sb="3" eb="5">
      <t>イジョウ</t>
    </rPh>
    <phoneticPr fontId="2"/>
  </si>
  <si>
    <t>表側ｵﾘｼﾞﾅﾙ</t>
    <rPh sb="0" eb="2">
      <t>ヒョウソク</t>
    </rPh>
    <phoneticPr fontId="2"/>
  </si>
  <si>
    <t>ｎ数</t>
    <rPh sb="1" eb="2">
      <t>スウ</t>
    </rPh>
    <phoneticPr fontId="2"/>
  </si>
  <si>
    <t>表側＼表頭</t>
    <rPh sb="0" eb="2">
      <t>ヒョウソク</t>
    </rPh>
    <rPh sb="3" eb="5">
      <t>ヒョウトウ</t>
    </rPh>
    <phoneticPr fontId="2"/>
  </si>
  <si>
    <t>凡例</t>
    <rPh sb="0" eb="2">
      <t>ハンレイ</t>
    </rPh>
    <phoneticPr fontId="10"/>
  </si>
  <si>
    <t>60～69歳</t>
  </si>
  <si>
    <t>（無効回答）</t>
  </si>
  <si>
    <t>問２ 年齢層（１つ回答）</t>
  </si>
  <si>
    <t>1.</t>
  </si>
  <si>
    <t>2.</t>
  </si>
  <si>
    <t>20～24歳</t>
  </si>
  <si>
    <t>3.</t>
  </si>
  <si>
    <t>25～29歳</t>
  </si>
  <si>
    <t>4.</t>
  </si>
  <si>
    <t>30～34歳</t>
  </si>
  <si>
    <t>5.</t>
  </si>
  <si>
    <t>35～39歳</t>
  </si>
  <si>
    <t>6.</t>
  </si>
  <si>
    <t>40～44歳</t>
  </si>
  <si>
    <t>7.</t>
  </si>
  <si>
    <t>45～49歳</t>
  </si>
  <si>
    <t>8.</t>
  </si>
  <si>
    <t>50～54歳</t>
  </si>
  <si>
    <t>9.</t>
  </si>
  <si>
    <t>55～59歳</t>
  </si>
  <si>
    <t>10.</t>
  </si>
  <si>
    <t>60～64歳</t>
  </si>
  <si>
    <t>11.</t>
  </si>
  <si>
    <t>65～69歳</t>
  </si>
  <si>
    <t>12.</t>
  </si>
  <si>
    <t>70～74歳</t>
  </si>
  <si>
    <t>13.</t>
  </si>
  <si>
    <t>75歳以上</t>
  </si>
  <si>
    <t>14.</t>
  </si>
  <si>
    <t>全体</t>
  </si>
  <si>
    <t>各属性において割合が高い上位３項目</t>
    <rPh sb="0" eb="3">
      <t>カクゾクセイ</t>
    </rPh>
    <rPh sb="7" eb="9">
      <t>ワリアイ</t>
    </rPh>
    <rPh sb="10" eb="11">
      <t>タカ</t>
    </rPh>
    <rPh sb="12" eb="14">
      <t>ジョウイ</t>
    </rPh>
    <rPh sb="15" eb="17">
      <t>コウモク</t>
    </rPh>
    <phoneticPr fontId="2"/>
  </si>
  <si>
    <t>属性</t>
    <phoneticPr fontId="2"/>
  </si>
  <si>
    <t>割合が高い回答</t>
    <phoneticPr fontId="2"/>
  </si>
  <si>
    <t>第１位</t>
  </si>
  <si>
    <t>第２位</t>
    <phoneticPr fontId="2"/>
  </si>
  <si>
    <t>第３位</t>
    <phoneticPr fontId="2"/>
  </si>
  <si>
    <t>通勤(就業)・
通学先</t>
    <phoneticPr fontId="2"/>
  </si>
  <si>
    <t>市内（自宅以外）</t>
  </si>
  <si>
    <t>住居形態</t>
    <phoneticPr fontId="2"/>
  </si>
  <si>
    <t>一戸建て（持ち家）</t>
  </si>
  <si>
    <t>集合住宅（賃貸）</t>
  </si>
  <si>
    <t>集合住宅（分譲）</t>
  </si>
  <si>
    <t>居住年数</t>
    <phoneticPr fontId="2"/>
  </si>
  <si>
    <t>30年以上</t>
  </si>
  <si>
    <t>10年以上20年未満</t>
  </si>
  <si>
    <t>20年以上30年未満</t>
  </si>
  <si>
    <t>前居住地</t>
    <phoneticPr fontId="2"/>
  </si>
  <si>
    <t>今後の定住意向</t>
    <rPh sb="0" eb="2">
      <t>コンゴ</t>
    </rPh>
    <rPh sb="3" eb="5">
      <t>テイジュウ</t>
    </rPh>
    <rPh sb="5" eb="7">
      <t>イコウ</t>
    </rPh>
    <phoneticPr fontId="2"/>
  </si>
  <si>
    <t>H30</t>
    <phoneticPr fontId="3"/>
  </si>
  <si>
    <t>住み続けるつもりでいる</t>
  </si>
  <si>
    <t>事情が許せば住み続けたい</t>
  </si>
  <si>
    <t>問12 あなたは，今後も調布市に住み続けたいと思いますか。（１つ回答）</t>
  </si>
  <si>
    <t>事情が許せば転出したい</t>
  </si>
  <si>
    <t>転出するつもりでいる</t>
  </si>
  <si>
    <t>満足度及び不満足度が高い上位５項目</t>
    <rPh sb="0" eb="3">
      <t>マンゾクド</t>
    </rPh>
    <rPh sb="3" eb="4">
      <t>オヨ</t>
    </rPh>
    <rPh sb="5" eb="8">
      <t>フマンゾク</t>
    </rPh>
    <rPh sb="8" eb="9">
      <t>ド</t>
    </rPh>
    <rPh sb="10" eb="11">
      <t>タカ</t>
    </rPh>
    <rPh sb="12" eb="14">
      <t>ジョウイ</t>
    </rPh>
    <rPh sb="15" eb="17">
      <t>コウモク</t>
    </rPh>
    <phoneticPr fontId="2"/>
  </si>
  <si>
    <t>順位</t>
    <rPh sb="0" eb="2">
      <t>ジュンイ</t>
    </rPh>
    <phoneticPr fontId="3"/>
  </si>
  <si>
    <t>項目</t>
    <rPh sb="0" eb="2">
      <t>コウモク</t>
    </rPh>
    <phoneticPr fontId="3"/>
  </si>
  <si>
    <t>割合</t>
    <rPh sb="0" eb="2">
      <t>ワリアイ</t>
    </rPh>
    <phoneticPr fontId="3"/>
  </si>
  <si>
    <t>満足</t>
    <rPh sb="0" eb="2">
      <t>マンゾク</t>
    </rPh>
    <phoneticPr fontId="3"/>
  </si>
  <si>
    <t>日常の買い物の便利さ</t>
  </si>
  <si>
    <t>不満</t>
    <rPh sb="0" eb="2">
      <t>フマン</t>
    </rPh>
    <phoneticPr fontId="3"/>
  </si>
  <si>
    <t>道路の整備（新設，拡幅を伴う改良）</t>
  </si>
  <si>
    <t>自宅周辺の居住環境（バリアフリーや耐震化など，ハード面の整備）</t>
  </si>
  <si>
    <t>ホームページの見やすさ</t>
  </si>
  <si>
    <t>－</t>
    <phoneticPr fontId="2"/>
  </si>
  <si>
    <t>全項目の満足度の平均値</t>
  </si>
  <si>
    <t>R1</t>
  </si>
  <si>
    <t>満足度が過去の平均値より10ポイント以上増減した項目</t>
    <rPh sb="4" eb="6">
      <t>カコ</t>
    </rPh>
    <rPh sb="7" eb="10">
      <t>ヘイキンチ</t>
    </rPh>
    <rPh sb="18" eb="20">
      <t>イジョウ</t>
    </rPh>
    <rPh sb="24" eb="26">
      <t>コウモク</t>
    </rPh>
    <phoneticPr fontId="2"/>
  </si>
  <si>
    <t>項目</t>
    <rPh sb="0" eb="2">
      <t>コウモク</t>
    </rPh>
    <phoneticPr fontId="2"/>
  </si>
  <si>
    <t>増減※
（ポイント）</t>
    <rPh sb="0" eb="2">
      <t>ゾウゲン</t>
    </rPh>
    <phoneticPr fontId="2"/>
  </si>
  <si>
    <t>満足度が
10 ポイント以上
増加した項目</t>
    <rPh sb="0" eb="3">
      <t>マンゾクド</t>
    </rPh>
    <rPh sb="12" eb="14">
      <t>イジョウ</t>
    </rPh>
    <rPh sb="15" eb="17">
      <t>ゾウカ</t>
    </rPh>
    <rPh sb="19" eb="21">
      <t>コウモク</t>
    </rPh>
    <phoneticPr fontId="2"/>
  </si>
  <si>
    <t>中心市街地（調布・布田・国領駅周辺）の活気・にぎわい</t>
  </si>
  <si>
    <t>市内工業・商業などの活力</t>
  </si>
  <si>
    <t>市内中小企業に対する支援</t>
  </si>
  <si>
    <t>行政評価の取組</t>
  </si>
  <si>
    <t>支出の節減，収入の確保，受益者負担の適正化など</t>
  </si>
  <si>
    <t>市民参加と協働の取組</t>
  </si>
  <si>
    <t>ひとり親家庭への生活・経済面の支援</t>
  </si>
  <si>
    <t>公園や遊び場</t>
  </si>
  <si>
    <t>高齢者の福祉</t>
  </si>
  <si>
    <t>障害者の福祉</t>
  </si>
  <si>
    <t>地域コミュニティ（自治会・地区協議会など）の活動支援</t>
  </si>
  <si>
    <t>民間活力の活用の推進など簡素で効率的な組織づくりの取組</t>
  </si>
  <si>
    <t>歴史・文化財の保存や継承</t>
  </si>
  <si>
    <t>満足度が
10 ポイント以上
減少した項目</t>
    <rPh sb="15" eb="17">
      <t>ゲンショウ</t>
    </rPh>
    <phoneticPr fontId="2"/>
  </si>
  <si>
    <t>子育て支援サービス</t>
  </si>
  <si>
    <t>満足度の経年推移</t>
    <rPh sb="0" eb="3">
      <t>マンゾクド</t>
    </rPh>
    <rPh sb="4" eb="6">
      <t>ケイネン</t>
    </rPh>
    <rPh sb="6" eb="8">
      <t>スイイ</t>
    </rPh>
    <phoneticPr fontId="2"/>
  </si>
  <si>
    <t>R１</t>
  </si>
  <si>
    <t>火災などへの消防対策</t>
  </si>
  <si>
    <t>防犯対策</t>
  </si>
  <si>
    <t>小・中学校の教育</t>
  </si>
  <si>
    <t>青少年の非行防止や健全育成対策</t>
  </si>
  <si>
    <t>労働セミナーや就職面接会の開催など，雇用・就職に向けた取組</t>
  </si>
  <si>
    <t>健康診断などの保健サービス</t>
  </si>
  <si>
    <t>たづくりを中心とした生涯学習</t>
  </si>
  <si>
    <t>スポーツ振興</t>
  </si>
  <si>
    <t>「映画のまち調布（映画・映像を“つくる・楽しむ・学ぶ”まち）」を進める取組</t>
  </si>
  <si>
    <t>平和・国際交流の取組</t>
  </si>
  <si>
    <t>人権に関する啓発・相談</t>
  </si>
  <si>
    <t>女性の社会参加・参画</t>
  </si>
  <si>
    <t>窓口・電話における職員の対応</t>
  </si>
  <si>
    <t>公共施設等の総合的なマネジメントに関する取組</t>
  </si>
  <si>
    <t>医療体制の充実</t>
  </si>
  <si>
    <t>共生社会の充実・パラハートちょうふの取組</t>
  </si>
  <si>
    <t>生活環境（騒音・悪臭・野焼きなどへの対策）</t>
  </si>
  <si>
    <t>多様な性（性的マイノリティなど）の理解への取組</t>
  </si>
  <si>
    <t>市報，ホームページ，フェイスブック，調布エフエムなどを活用した市政情報の発信</t>
  </si>
  <si>
    <t>R２</t>
  </si>
  <si>
    <t>R３</t>
    <phoneticPr fontId="2"/>
  </si>
  <si>
    <t>優先度が高い上位５項目</t>
    <rPh sb="0" eb="3">
      <t>ユウセンド</t>
    </rPh>
    <rPh sb="4" eb="5">
      <t>タカ</t>
    </rPh>
    <rPh sb="6" eb="8">
      <t>ジョウイ</t>
    </rPh>
    <rPh sb="9" eb="11">
      <t>コウモク</t>
    </rPh>
    <phoneticPr fontId="2"/>
  </si>
  <si>
    <t>小計（小数点第2位を丸めた値の足し合わせ）</t>
    <rPh sb="0" eb="2">
      <t>ショウケイ</t>
    </rPh>
    <rPh sb="3" eb="6">
      <t>ショウスウテン</t>
    </rPh>
    <rPh sb="6" eb="7">
      <t>ダイ</t>
    </rPh>
    <rPh sb="8" eb="9">
      <t>イ</t>
    </rPh>
    <rPh sb="10" eb="11">
      <t>マル</t>
    </rPh>
    <rPh sb="13" eb="14">
      <t>アタイ</t>
    </rPh>
    <rPh sb="15" eb="16">
      <t>タ</t>
    </rPh>
    <rPh sb="17" eb="18">
      <t>ア</t>
    </rPh>
    <phoneticPr fontId="2"/>
  </si>
  <si>
    <t>基本目標</t>
    <rPh sb="0" eb="2">
      <t>キホン</t>
    </rPh>
    <rPh sb="2" eb="4">
      <t>モクヒョウ</t>
    </rPh>
    <phoneticPr fontId="3"/>
  </si>
  <si>
    <t>現状値と
目標値
の差</t>
    <rPh sb="0" eb="2">
      <t>ゲンジョウ</t>
    </rPh>
    <rPh sb="2" eb="3">
      <t>チ</t>
    </rPh>
    <rPh sb="5" eb="7">
      <t>モクヒョウ</t>
    </rPh>
    <rPh sb="7" eb="8">
      <t>チ</t>
    </rPh>
    <rPh sb="10" eb="11">
      <t>サ</t>
    </rPh>
    <phoneticPr fontId="3"/>
  </si>
  <si>
    <t>基本目標１</t>
    <rPh sb="0" eb="2">
      <t>キホン</t>
    </rPh>
    <rPh sb="2" eb="4">
      <t>モクヒョウ</t>
    </rPh>
    <phoneticPr fontId="10"/>
  </si>
  <si>
    <t>施策01</t>
  </si>
  <si>
    <t>施策02</t>
  </si>
  <si>
    <t>基本目標２</t>
    <rPh sb="0" eb="2">
      <t>キホン</t>
    </rPh>
    <rPh sb="2" eb="4">
      <t>モクヒョウ</t>
    </rPh>
    <phoneticPr fontId="10"/>
  </si>
  <si>
    <t>子育て支援サービスに満足している市民の割合</t>
    <phoneticPr fontId="2"/>
  </si>
  <si>
    <t>健康だと感じている市民の割合</t>
    <phoneticPr fontId="2"/>
  </si>
  <si>
    <t>基本目標４</t>
    <rPh sb="0" eb="2">
      <t>キホン</t>
    </rPh>
    <rPh sb="2" eb="4">
      <t>モクヒョウ</t>
    </rPh>
    <phoneticPr fontId="10"/>
  </si>
  <si>
    <t>１年間に生涯学習をした人の割合</t>
    <phoneticPr fontId="2"/>
  </si>
  <si>
    <t>学習の成果をまちづくりに生かしている市民の割合</t>
    <phoneticPr fontId="2"/>
  </si>
  <si>
    <t>運動を週に１回以上行っている市民の割合</t>
    <phoneticPr fontId="2"/>
  </si>
  <si>
    <t>基本目標５</t>
    <rPh sb="0" eb="2">
      <t>キホン</t>
    </rPh>
    <rPh sb="2" eb="4">
      <t>モクヒョウ</t>
    </rPh>
    <phoneticPr fontId="10"/>
  </si>
  <si>
    <t>地域活動に参加している市民の割合</t>
    <phoneticPr fontId="2"/>
  </si>
  <si>
    <t>基本目標６</t>
    <rPh sb="0" eb="2">
      <t>キホン</t>
    </rPh>
    <rPh sb="2" eb="4">
      <t>モクヒョウ</t>
    </rPh>
    <phoneticPr fontId="10"/>
  </si>
  <si>
    <t>日常の買い物が便利と感じている市民の割合</t>
    <phoneticPr fontId="2"/>
  </si>
  <si>
    <t>「映画のまち調布」を進める取組に満足している市民の割合</t>
    <phoneticPr fontId="2"/>
  </si>
  <si>
    <t>基本目標７</t>
    <rPh sb="0" eb="2">
      <t>キホン</t>
    </rPh>
    <rPh sb="2" eb="4">
      <t>モクヒョウ</t>
    </rPh>
    <phoneticPr fontId="10"/>
  </si>
  <si>
    <t>住みやすいと感じている市民の割合</t>
    <phoneticPr fontId="2"/>
  </si>
  <si>
    <t>市内に優れた景観があると感じている市民の割合</t>
    <phoneticPr fontId="2"/>
  </si>
  <si>
    <t>中心市街地が魅力的であると感じている市民の割合</t>
    <phoneticPr fontId="2"/>
  </si>
  <si>
    <t>駅周辺の利便性が高いと感じている市民の割合</t>
    <phoneticPr fontId="2"/>
  </si>
  <si>
    <t>深大寺周辺の景観が優れていると感じている市民の割合</t>
    <phoneticPr fontId="2"/>
  </si>
  <si>
    <t>バリアフリー対応住宅に住んでいると答えた市民の割合</t>
    <phoneticPr fontId="2"/>
  </si>
  <si>
    <t>普段利用している道路が通行しやすいと感じている市民の割合</t>
    <phoneticPr fontId="2"/>
  </si>
  <si>
    <t>市内の公共交通機関（電車・バス）を利用しやすいと感じている市民の割合</t>
    <phoneticPr fontId="2"/>
  </si>
  <si>
    <t>図書館</t>
    <rPh sb="0" eb="3">
      <t>トショカン</t>
    </rPh>
    <phoneticPr fontId="2"/>
  </si>
  <si>
    <t>公民館</t>
    <rPh sb="0" eb="3">
      <t>コウミンカン</t>
    </rPh>
    <phoneticPr fontId="2"/>
  </si>
  <si>
    <t>社会教育施設の満足度</t>
    <phoneticPr fontId="2"/>
  </si>
  <si>
    <t>調査結果</t>
    <rPh sb="0" eb="4">
      <t>チョウサケッカ</t>
    </rPh>
    <phoneticPr fontId="2"/>
  </si>
  <si>
    <t>まちづくり指標名</t>
    <rPh sb="7" eb="8">
      <t>メイ</t>
    </rPh>
    <phoneticPr fontId="3"/>
  </si>
  <si>
    <t>基準値・現状値・目標値</t>
    <phoneticPr fontId="3"/>
  </si>
  <si>
    <t>地震への災害対策</t>
    <phoneticPr fontId="2"/>
  </si>
  <si>
    <t>風水害などへの災害対策</t>
    <phoneticPr fontId="2"/>
  </si>
  <si>
    <t>図書館</t>
    <phoneticPr fontId="2"/>
  </si>
  <si>
    <t>公民館</t>
    <phoneticPr fontId="2"/>
  </si>
  <si>
    <t>道路の整備（新設，拡幅を伴う改良）</t>
    <phoneticPr fontId="2"/>
  </si>
  <si>
    <t>既設道路の維持管理（損傷した部分の補修，清掃，点検等）</t>
    <phoneticPr fontId="2"/>
  </si>
  <si>
    <t>R4</t>
  </si>
  <si>
    <t>無職</t>
    <rPh sb="0" eb="2">
      <t>ムショク</t>
    </rPh>
    <phoneticPr fontId="2"/>
  </si>
  <si>
    <t>※R2年度より</t>
    <rPh sb="3" eb="5">
      <t>ネンド</t>
    </rPh>
    <phoneticPr fontId="2"/>
  </si>
  <si>
    <t>通勤(就業)・通学先</t>
    <phoneticPr fontId="2"/>
  </si>
  <si>
    <t>前居住地</t>
    <rPh sb="0" eb="1">
      <t>マエ</t>
    </rPh>
    <rPh sb="1" eb="4">
      <t>キョジュウチ</t>
    </rPh>
    <phoneticPr fontId="2"/>
  </si>
  <si>
    <t>東京23区内</t>
    <phoneticPr fontId="2"/>
  </si>
  <si>
    <t>多摩地域
（東京23区・島しょを除く地域）</t>
    <phoneticPr fontId="2"/>
  </si>
  <si>
    <t>基本目標８</t>
    <rPh sb="0" eb="4">
      <t>キホンモクヒョウ</t>
    </rPh>
    <phoneticPr fontId="2"/>
  </si>
  <si>
    <t>R5</t>
    <phoneticPr fontId="2"/>
  </si>
  <si>
    <t>職業</t>
  </si>
  <si>
    <t>調布花火</t>
  </si>
  <si>
    <t>R４</t>
  </si>
  <si>
    <t>R５</t>
    <phoneticPr fontId="2"/>
  </si>
  <si>
    <t>行革プラン
２０２３</t>
    <phoneticPr fontId="2"/>
  </si>
  <si>
    <t>社会生活を営む上で困難をかかえる子ども・若者への支援</t>
  </si>
  <si>
    <t>調布花火</t>
    <phoneticPr fontId="2"/>
  </si>
  <si>
    <t>まちづくり指標の現状値と目標値の差</t>
    <rPh sb="5" eb="7">
      <t>シヒョウ</t>
    </rPh>
    <rPh sb="8" eb="10">
      <t>ゲンジョウ</t>
    </rPh>
    <rPh sb="10" eb="11">
      <t>アタイ</t>
    </rPh>
    <rPh sb="12" eb="15">
      <t>モクヒョウチ</t>
    </rPh>
    <rPh sb="16" eb="17">
      <t>サ</t>
    </rPh>
    <phoneticPr fontId="2"/>
  </si>
  <si>
    <t>目標値
（R８年度）</t>
    <rPh sb="0" eb="3">
      <t>モクヒョウチ</t>
    </rPh>
    <rPh sb="7" eb="9">
      <t>ネンド</t>
    </rPh>
    <phoneticPr fontId="3"/>
  </si>
  <si>
    <t>R４年度
（基準値）</t>
    <rPh sb="6" eb="9">
      <t>キジュンチ</t>
    </rPh>
    <phoneticPr fontId="3"/>
  </si>
  <si>
    <t>重点
プロジェクト</t>
    <rPh sb="0" eb="2">
      <t>ジュウテン</t>
    </rPh>
    <phoneticPr fontId="10"/>
  </si>
  <si>
    <t>重点1</t>
    <rPh sb="0" eb="2">
      <t>ジュウテン</t>
    </rPh>
    <phoneticPr fontId="3"/>
  </si>
  <si>
    <t>調布市の地震，風水害への災害対策に満足している市民の割合</t>
    <rPh sb="0" eb="3">
      <t>チョウフシ</t>
    </rPh>
    <rPh sb="4" eb="6">
      <t>ジシン</t>
    </rPh>
    <rPh sb="7" eb="10">
      <t>フウスイガイ</t>
    </rPh>
    <rPh sb="12" eb="14">
      <t>サイガイ</t>
    </rPh>
    <rPh sb="14" eb="16">
      <t>タイサク</t>
    </rPh>
    <rPh sb="17" eb="19">
      <t>マンゾク</t>
    </rPh>
    <rPh sb="23" eb="25">
      <t>シミン</t>
    </rPh>
    <rPh sb="26" eb="28">
      <t>ワリアイ</t>
    </rPh>
    <phoneticPr fontId="2"/>
  </si>
  <si>
    <t>地震</t>
    <rPh sb="0" eb="2">
      <t>ジシン</t>
    </rPh>
    <phoneticPr fontId="3"/>
  </si>
  <si>
    <t>風水害</t>
    <rPh sb="0" eb="3">
      <t>フウスイガイ</t>
    </rPh>
    <phoneticPr fontId="3"/>
  </si>
  <si>
    <t>特殊詐欺被害防止のため何らかの対策をしている市民の割合</t>
    <rPh sb="0" eb="8">
      <t>トクシュサギヒガイボウシ</t>
    </rPh>
    <rPh sb="11" eb="12">
      <t>ナン</t>
    </rPh>
    <rPh sb="15" eb="17">
      <t>タイサク</t>
    </rPh>
    <rPh sb="22" eb="24">
      <t>シミン</t>
    </rPh>
    <rPh sb="25" eb="27">
      <t>ワリアイ</t>
    </rPh>
    <phoneticPr fontId="2"/>
  </si>
  <si>
    <t>重点2</t>
    <rPh sb="0" eb="2">
      <t>ジュウテン</t>
    </rPh>
    <phoneticPr fontId="3"/>
  </si>
  <si>
    <t>小・中学校の教育に満足している市民の割合</t>
    <rPh sb="0" eb="1">
      <t>ショウ</t>
    </rPh>
    <rPh sb="2" eb="5">
      <t>チュウガッコウ</t>
    </rPh>
    <rPh sb="6" eb="8">
      <t>キョウイク</t>
    </rPh>
    <rPh sb="9" eb="11">
      <t>マンゾク</t>
    </rPh>
    <rPh sb="15" eb="17">
      <t>シミン</t>
    </rPh>
    <rPh sb="18" eb="20">
      <t>ワリアイ</t>
    </rPh>
    <phoneticPr fontId="2"/>
  </si>
  <si>
    <t>社会生活を営むうえで困難を抱える子ども・若者への支援に満足している市民の割合</t>
    <rPh sb="0" eb="4">
      <t>シャカイセイカツ</t>
    </rPh>
    <rPh sb="5" eb="6">
      <t>イトナ</t>
    </rPh>
    <rPh sb="10" eb="12">
      <t>コンナン</t>
    </rPh>
    <rPh sb="13" eb="14">
      <t>カカ</t>
    </rPh>
    <rPh sb="16" eb="17">
      <t>コ</t>
    </rPh>
    <rPh sb="20" eb="22">
      <t>ワカモノ</t>
    </rPh>
    <rPh sb="24" eb="26">
      <t>シエン</t>
    </rPh>
    <rPh sb="27" eb="29">
      <t>マンゾク</t>
    </rPh>
    <rPh sb="33" eb="35">
      <t>シミン</t>
    </rPh>
    <rPh sb="36" eb="38">
      <t>ワリアイ</t>
    </rPh>
    <phoneticPr fontId="2"/>
  </si>
  <si>
    <t>重点3</t>
    <rPh sb="0" eb="2">
      <t>ジュウテン</t>
    </rPh>
    <phoneticPr fontId="3"/>
  </si>
  <si>
    <t>高齢者の福祉に満足している市民の割合</t>
    <rPh sb="0" eb="3">
      <t>コウレイシャ</t>
    </rPh>
    <rPh sb="4" eb="6">
      <t>フクシ</t>
    </rPh>
    <rPh sb="7" eb="9">
      <t>マンゾク</t>
    </rPh>
    <rPh sb="13" eb="15">
      <t>シミン</t>
    </rPh>
    <rPh sb="16" eb="18">
      <t>ワリアイ</t>
    </rPh>
    <phoneticPr fontId="2"/>
  </si>
  <si>
    <t>障害者の福祉に満足している市民の割合</t>
    <rPh sb="0" eb="3">
      <t>ショウガイシャ</t>
    </rPh>
    <rPh sb="4" eb="6">
      <t>フクシ</t>
    </rPh>
    <rPh sb="7" eb="9">
      <t>マンゾク</t>
    </rPh>
    <rPh sb="13" eb="15">
      <t>シミン</t>
    </rPh>
    <rPh sb="16" eb="18">
      <t>ワリアイ</t>
    </rPh>
    <phoneticPr fontId="2"/>
  </si>
  <si>
    <t>定期的にがん検診を受けている人の割合</t>
    <rPh sb="14" eb="15">
      <t>ヒト</t>
    </rPh>
    <phoneticPr fontId="2"/>
  </si>
  <si>
    <t>重点4</t>
    <rPh sb="0" eb="2">
      <t>ジュウテン</t>
    </rPh>
    <phoneticPr fontId="3"/>
  </si>
  <si>
    <t>重点5</t>
    <rPh sb="0" eb="2">
      <t>ジュウテン</t>
    </rPh>
    <phoneticPr fontId="3"/>
  </si>
  <si>
    <t>緑や自然環境の保全に満足している市民の割合</t>
    <rPh sb="0" eb="1">
      <t>ミドリ</t>
    </rPh>
    <rPh sb="2" eb="6">
      <t>シゼンカンキョウ</t>
    </rPh>
    <rPh sb="7" eb="9">
      <t>ホゼン</t>
    </rPh>
    <rPh sb="10" eb="12">
      <t>マンゾク</t>
    </rPh>
    <rPh sb="16" eb="18">
      <t>シミン</t>
    </rPh>
    <rPh sb="19" eb="21">
      <t>ワリアイ</t>
    </rPh>
    <phoneticPr fontId="2"/>
  </si>
  <si>
    <t>災害時の情報を入手することができる市民の割合</t>
    <rPh sb="0" eb="3">
      <t>サイガイジ</t>
    </rPh>
    <rPh sb="4" eb="6">
      <t>ジョウホウ</t>
    </rPh>
    <rPh sb="7" eb="9">
      <t>ニュウシュ</t>
    </rPh>
    <rPh sb="17" eb="19">
      <t>シミン</t>
    </rPh>
    <rPh sb="20" eb="22">
      <t>ワリアイ</t>
    </rPh>
    <phoneticPr fontId="2"/>
  </si>
  <si>
    <t>ローリングストックの考えによる備蓄食料等を実践している市民の割合</t>
    <rPh sb="10" eb="11">
      <t>カンガ</t>
    </rPh>
    <rPh sb="15" eb="20">
      <t>ビチクショクリョウトウ</t>
    </rPh>
    <rPh sb="21" eb="23">
      <t>ジッセン</t>
    </rPh>
    <rPh sb="27" eb="29">
      <t>シミン</t>
    </rPh>
    <rPh sb="30" eb="32">
      <t>ワリアイ</t>
    </rPh>
    <phoneticPr fontId="2"/>
  </si>
  <si>
    <t>施策03</t>
    <phoneticPr fontId="3"/>
  </si>
  <si>
    <t>すこやかなどで児童虐待に関する相談を受け付けていることを知っている市民の割合</t>
    <phoneticPr fontId="2"/>
  </si>
  <si>
    <t>施策05</t>
    <rPh sb="0" eb="2">
      <t>セサク</t>
    </rPh>
    <phoneticPr fontId="3"/>
  </si>
  <si>
    <t>基本目標３</t>
    <rPh sb="0" eb="4">
      <t>キホンモクヒョウ</t>
    </rPh>
    <phoneticPr fontId="3"/>
  </si>
  <si>
    <t>施策11</t>
    <phoneticPr fontId="2"/>
  </si>
  <si>
    <t>施策12</t>
    <phoneticPr fontId="3"/>
  </si>
  <si>
    <t>施策13</t>
    <phoneticPr fontId="3"/>
  </si>
  <si>
    <t>施策14</t>
    <phoneticPr fontId="3"/>
  </si>
  <si>
    <t>市民同士のつながりによる地域活動が行われていると実感している市民の割合</t>
    <rPh sb="0" eb="4">
      <t>シミンドウシ</t>
    </rPh>
    <rPh sb="12" eb="16">
      <t>チイキカツドウ</t>
    </rPh>
    <rPh sb="17" eb="18">
      <t>オコナ</t>
    </rPh>
    <rPh sb="24" eb="26">
      <t>ジッカン</t>
    </rPh>
    <rPh sb="30" eb="32">
      <t>シミン</t>
    </rPh>
    <rPh sb="33" eb="35">
      <t>ワリアイ</t>
    </rPh>
    <phoneticPr fontId="2"/>
  </si>
  <si>
    <t>施策16</t>
    <phoneticPr fontId="3"/>
  </si>
  <si>
    <t>身近な人と戦争や平和について話し合ったり，戦争中の話を聞いたりしたことがある市民の割合</t>
    <rPh sb="0" eb="2">
      <t>ミヂカ</t>
    </rPh>
    <rPh sb="3" eb="4">
      <t>ヒト</t>
    </rPh>
    <rPh sb="8" eb="10">
      <t>ヘイワ</t>
    </rPh>
    <rPh sb="14" eb="15">
      <t>ハナ</t>
    </rPh>
    <rPh sb="16" eb="17">
      <t>ア</t>
    </rPh>
    <rPh sb="21" eb="24">
      <t>センソウチュウ</t>
    </rPh>
    <rPh sb="25" eb="26">
      <t>ハナシ</t>
    </rPh>
    <phoneticPr fontId="2"/>
  </si>
  <si>
    <t>施策17</t>
    <phoneticPr fontId="3"/>
  </si>
  <si>
    <t>施策19</t>
    <phoneticPr fontId="3"/>
  </si>
  <si>
    <t>数々の水木作品が調布市で生み出されたことを認知している市民の割合</t>
    <rPh sb="0" eb="2">
      <t>カズカズ</t>
    </rPh>
    <rPh sb="3" eb="7">
      <t>ミズキサクヒン</t>
    </rPh>
    <rPh sb="8" eb="11">
      <t>チョウフシ</t>
    </rPh>
    <rPh sb="12" eb="13">
      <t>ウ</t>
    </rPh>
    <rPh sb="14" eb="15">
      <t>ダ</t>
    </rPh>
    <rPh sb="21" eb="23">
      <t>ニンチ</t>
    </rPh>
    <rPh sb="27" eb="29">
      <t>シミン</t>
    </rPh>
    <rPh sb="30" eb="32">
      <t>ワリアイ</t>
    </rPh>
    <phoneticPr fontId="2"/>
  </si>
  <si>
    <t>施策20</t>
    <phoneticPr fontId="3"/>
  </si>
  <si>
    <t>１年間で文化芸術を鑑賞，または自ら文化芸術活動を行った市民のうち，市内公共施設を利用した割合</t>
    <rPh sb="4" eb="6">
      <t>ブンカ</t>
    </rPh>
    <rPh sb="17" eb="19">
      <t>ブンカ</t>
    </rPh>
    <phoneticPr fontId="2"/>
  </si>
  <si>
    <t>施策22</t>
    <phoneticPr fontId="3"/>
  </si>
  <si>
    <t>施策23</t>
    <phoneticPr fontId="3"/>
  </si>
  <si>
    <t>施策24</t>
    <phoneticPr fontId="3"/>
  </si>
  <si>
    <t>空き家等とならないために予防策が必要であると感じている市民の割合</t>
    <rPh sb="0" eb="1">
      <t>ア</t>
    </rPh>
    <rPh sb="2" eb="3">
      <t>ヤ</t>
    </rPh>
    <rPh sb="3" eb="4">
      <t>ナド</t>
    </rPh>
    <phoneticPr fontId="2"/>
  </si>
  <si>
    <t>施策25</t>
    <phoneticPr fontId="3"/>
  </si>
  <si>
    <t>自宅等から目的地まで円滑に移動できる道路ネットワークが形成されていると感じている市民の割合</t>
    <rPh sb="2" eb="3">
      <t>ナド</t>
    </rPh>
    <phoneticPr fontId="2"/>
  </si>
  <si>
    <t>駅周辺の利便性が高いと感じている市民の割合
（つつじヶ丘駅・柴崎駅利用者）</t>
    <rPh sb="27" eb="28">
      <t>オカ</t>
    </rPh>
    <rPh sb="28" eb="29">
      <t>エキ</t>
    </rPh>
    <rPh sb="30" eb="33">
      <t>シバサキエキ</t>
    </rPh>
    <rPh sb="33" eb="36">
      <t>リヨウシャ</t>
    </rPh>
    <phoneticPr fontId="2"/>
  </si>
  <si>
    <t>施策26</t>
    <phoneticPr fontId="3"/>
  </si>
  <si>
    <t>施策27</t>
    <phoneticPr fontId="3"/>
  </si>
  <si>
    <t>環境に配慮した取組を行っている市民の割合</t>
    <rPh sb="0" eb="2">
      <t>カンキョウ</t>
    </rPh>
    <rPh sb="3" eb="5">
      <t>ハイリョ</t>
    </rPh>
    <rPh sb="7" eb="9">
      <t>トリクミ</t>
    </rPh>
    <rPh sb="10" eb="11">
      <t>オコナ</t>
    </rPh>
    <rPh sb="15" eb="17">
      <t>シミン</t>
    </rPh>
    <rPh sb="18" eb="20">
      <t>ワリアイ</t>
    </rPh>
    <phoneticPr fontId="2"/>
  </si>
  <si>
    <t>施策30</t>
    <phoneticPr fontId="3"/>
  </si>
  <si>
    <t>騒音や悪臭等の公害対策について不満を感じる市民の割合</t>
    <rPh sb="5" eb="6">
      <t>ナド</t>
    </rPh>
    <phoneticPr fontId="2"/>
  </si>
  <si>
    <t>※基準値のうち，★については，令和３年度の実績値</t>
    <rPh sb="1" eb="4">
      <t>キジュンチ</t>
    </rPh>
    <rPh sb="15" eb="17">
      <t>レイワ</t>
    </rPh>
    <rPh sb="18" eb="20">
      <t>ネンド</t>
    </rPh>
    <rPh sb="21" eb="24">
      <t>ジッセキチ</t>
    </rPh>
    <phoneticPr fontId="3"/>
  </si>
  <si>
    <t>※基準値のうち，☆については「調布市基本計画策定に関する市民アンケート調査（調査期間：R4.12.12～12.28）」による把握値</t>
    <rPh sb="1" eb="4">
      <t>キジュンチ</t>
    </rPh>
    <rPh sb="15" eb="17">
      <t>チョウフ</t>
    </rPh>
    <rPh sb="17" eb="18">
      <t>シ</t>
    </rPh>
    <rPh sb="18" eb="20">
      <t>キホン</t>
    </rPh>
    <rPh sb="20" eb="22">
      <t>ケイカク</t>
    </rPh>
    <rPh sb="22" eb="24">
      <t>サクテイ</t>
    </rPh>
    <rPh sb="25" eb="26">
      <t>カン</t>
    </rPh>
    <rPh sb="28" eb="30">
      <t>シミン</t>
    </rPh>
    <rPh sb="35" eb="37">
      <t>チョウサ</t>
    </rPh>
    <rPh sb="38" eb="40">
      <t>チョウサ</t>
    </rPh>
    <rPh sb="40" eb="42">
      <t>キカン</t>
    </rPh>
    <rPh sb="62" eb="64">
      <t>ハアク</t>
    </rPh>
    <rPh sb="64" eb="65">
      <t>チ</t>
    </rPh>
    <phoneticPr fontId="3"/>
  </si>
  <si>
    <t>R5</t>
  </si>
  <si>
    <t>目標値（R8)</t>
  </si>
  <si>
    <t>基準値
(R4)</t>
    <rPh sb="0" eb="3">
      <t>キジュンチ</t>
    </rPh>
    <phoneticPr fontId="3"/>
  </si>
  <si>
    <t>目標値
(R8)</t>
    <rPh sb="0" eb="3">
      <t>モクヒョウチ</t>
    </rPh>
    <phoneticPr fontId="3"/>
  </si>
  <si>
    <t>基準値（R4）</t>
    <rPh sb="0" eb="3">
      <t>キジュンチ</t>
    </rPh>
    <phoneticPr fontId="3"/>
  </si>
  <si>
    <t>調布市の地震への災害対策に満足している市民の割合（問13）</t>
    <rPh sb="25" eb="26">
      <t>トイ</t>
    </rPh>
    <phoneticPr fontId="17"/>
  </si>
  <si>
    <t>調布市の風水害への災害対策に満足している市民の割合（問13）</t>
    <rPh sb="26" eb="27">
      <t>トイ</t>
    </rPh>
    <phoneticPr fontId="17"/>
  </si>
  <si>
    <t>特殊詐欺被害防止のため何らかの対策をしている市民の割合（問17）</t>
    <rPh sb="28" eb="29">
      <t>トイ</t>
    </rPh>
    <phoneticPr fontId="17"/>
  </si>
  <si>
    <t>子育て支援サービスに満足している市民の割合（問13）</t>
    <rPh sb="22" eb="23">
      <t>トイ</t>
    </rPh>
    <phoneticPr fontId="17"/>
  </si>
  <si>
    <t>小・中学校の教育に満足している市民の割合（問13）</t>
    <rPh sb="21" eb="22">
      <t>トイ</t>
    </rPh>
    <phoneticPr fontId="17"/>
  </si>
  <si>
    <t>社会生活を営むうえで困難を抱える子ども・若者への支援に満足している市民の割合（問13）</t>
    <rPh sb="39" eb="40">
      <t>トイ</t>
    </rPh>
    <phoneticPr fontId="17"/>
  </si>
  <si>
    <t>高齢者の福祉に満足している市民の割合（問13）</t>
    <rPh sb="19" eb="20">
      <t>トイ</t>
    </rPh>
    <phoneticPr fontId="17"/>
  </si>
  <si>
    <t>障害者の福祉に満足している市民の割合（問13）</t>
    <rPh sb="19" eb="20">
      <t>トイ</t>
    </rPh>
    <phoneticPr fontId="17"/>
  </si>
  <si>
    <t>「映画のまち調布」を進める取組に満足している市民の割合（問13）</t>
    <rPh sb="1" eb="3">
      <t>エイガ</t>
    </rPh>
    <rPh sb="6" eb="8">
      <t>チョウフ</t>
    </rPh>
    <rPh sb="10" eb="11">
      <t>スス</t>
    </rPh>
    <rPh sb="13" eb="15">
      <t>トリクミ</t>
    </rPh>
    <rPh sb="16" eb="18">
      <t>マンゾク</t>
    </rPh>
    <rPh sb="22" eb="24">
      <t>シミン</t>
    </rPh>
    <rPh sb="25" eb="27">
      <t>ワリアイ</t>
    </rPh>
    <rPh sb="28" eb="29">
      <t>トイ</t>
    </rPh>
    <phoneticPr fontId="17"/>
  </si>
  <si>
    <t>緑や自然環境の保全に満足している市民の割合（問13）</t>
    <rPh sb="22" eb="23">
      <t>トイ</t>
    </rPh>
    <phoneticPr fontId="2"/>
  </si>
  <si>
    <t>災害時の情報を入手することができる市民の割合（問15）</t>
    <rPh sb="23" eb="24">
      <t>トイ</t>
    </rPh>
    <phoneticPr fontId="17"/>
  </si>
  <si>
    <t>ローリングストックの考えによる備蓄食料等を実践している市民の割合（問14）</t>
    <rPh sb="33" eb="34">
      <t>トイ</t>
    </rPh>
    <phoneticPr fontId="17"/>
  </si>
  <si>
    <t>図書館の満足度（問13）</t>
    <rPh sb="0" eb="3">
      <t>トショカン</t>
    </rPh>
    <rPh sb="8" eb="9">
      <t>トイ</t>
    </rPh>
    <phoneticPr fontId="17"/>
  </si>
  <si>
    <t>公民館の満足度（問13）</t>
    <rPh sb="0" eb="3">
      <t>コウミンカン</t>
    </rPh>
    <rPh sb="8" eb="9">
      <t>トイ</t>
    </rPh>
    <phoneticPr fontId="17"/>
  </si>
  <si>
    <t>日常の買い物が便利と感じている市民の割合（問13）</t>
    <rPh sb="0" eb="2">
      <t>ニチジョウ</t>
    </rPh>
    <rPh sb="3" eb="4">
      <t>カ</t>
    </rPh>
    <rPh sb="5" eb="6">
      <t>モノ</t>
    </rPh>
    <rPh sb="7" eb="9">
      <t>ベンリ</t>
    </rPh>
    <rPh sb="10" eb="11">
      <t>カン</t>
    </rPh>
    <rPh sb="15" eb="17">
      <t>シミン</t>
    </rPh>
    <rPh sb="18" eb="20">
      <t>ワリアイ</t>
    </rPh>
    <rPh sb="21" eb="22">
      <t>トイ</t>
    </rPh>
    <phoneticPr fontId="2"/>
  </si>
  <si>
    <t>騒音や悪臭などの公害対策について不満を感じる市民の割合（問13）</t>
    <rPh sb="28" eb="29">
      <t>トイ</t>
    </rPh>
    <phoneticPr fontId="17"/>
  </si>
  <si>
    <t>重点1</t>
    <rPh sb="0" eb="2">
      <t>ジュウテン</t>
    </rPh>
    <phoneticPr fontId="2"/>
  </si>
  <si>
    <t>重点2</t>
    <rPh sb="0" eb="2">
      <t>ジュウテン</t>
    </rPh>
    <phoneticPr fontId="2"/>
  </si>
  <si>
    <t>重点3</t>
    <rPh sb="0" eb="2">
      <t>ジュウテン</t>
    </rPh>
    <phoneticPr fontId="2"/>
  </si>
  <si>
    <t>重点5</t>
    <rPh sb="0" eb="2">
      <t>ジュウテン</t>
    </rPh>
    <phoneticPr fontId="2"/>
  </si>
  <si>
    <t>施策01</t>
    <rPh sb="0" eb="2">
      <t>シサク</t>
    </rPh>
    <phoneticPr fontId="2"/>
  </si>
  <si>
    <t>重点2，施策03</t>
    <rPh sb="0" eb="2">
      <t>ジュウテン</t>
    </rPh>
    <rPh sb="4" eb="6">
      <t>シサク</t>
    </rPh>
    <phoneticPr fontId="2"/>
  </si>
  <si>
    <t>施策03</t>
    <rPh sb="0" eb="2">
      <t>シサク</t>
    </rPh>
    <phoneticPr fontId="2"/>
  </si>
  <si>
    <t>重点2，施策05</t>
    <rPh sb="0" eb="2">
      <t>ジュウテン</t>
    </rPh>
    <rPh sb="4" eb="6">
      <t>シサク</t>
    </rPh>
    <phoneticPr fontId="2"/>
  </si>
  <si>
    <t>重点1，施策02</t>
    <rPh sb="0" eb="2">
      <t>ジュウテン</t>
    </rPh>
    <rPh sb="4" eb="6">
      <t>シサク</t>
    </rPh>
    <phoneticPr fontId="2"/>
  </si>
  <si>
    <t>重点3，施策11</t>
    <rPh sb="0" eb="2">
      <t>ジュウテン</t>
    </rPh>
    <rPh sb="4" eb="6">
      <t>シサク</t>
    </rPh>
    <phoneticPr fontId="2"/>
  </si>
  <si>
    <t>重点4，施策23</t>
    <rPh sb="0" eb="2">
      <t>ジュウテン</t>
    </rPh>
    <rPh sb="4" eb="6">
      <t>シサク</t>
    </rPh>
    <phoneticPr fontId="2"/>
  </si>
  <si>
    <t>重点4，施策19</t>
    <rPh sb="0" eb="2">
      <t>ジュウテン</t>
    </rPh>
    <rPh sb="4" eb="6">
      <t>シサク</t>
    </rPh>
    <phoneticPr fontId="2"/>
  </si>
  <si>
    <t>重点5，施策22</t>
    <rPh sb="0" eb="2">
      <t>ジュウテン</t>
    </rPh>
    <rPh sb="4" eb="6">
      <t>シサク</t>
    </rPh>
    <phoneticPr fontId="2"/>
  </si>
  <si>
    <t>施策11</t>
    <rPh sb="0" eb="2">
      <t>シサク</t>
    </rPh>
    <phoneticPr fontId="2"/>
  </si>
  <si>
    <t>施策12</t>
    <rPh sb="0" eb="2">
      <t>シサク</t>
    </rPh>
    <phoneticPr fontId="2"/>
  </si>
  <si>
    <t>施策13</t>
    <rPh sb="0" eb="2">
      <t>シサク</t>
    </rPh>
    <phoneticPr fontId="2"/>
  </si>
  <si>
    <t>施策14</t>
    <rPh sb="0" eb="2">
      <t>シサク</t>
    </rPh>
    <phoneticPr fontId="2"/>
  </si>
  <si>
    <t>施策16</t>
    <rPh sb="0" eb="2">
      <t>シサク</t>
    </rPh>
    <phoneticPr fontId="2"/>
  </si>
  <si>
    <t>施策17</t>
    <rPh sb="0" eb="2">
      <t>シサク</t>
    </rPh>
    <phoneticPr fontId="2"/>
  </si>
  <si>
    <t>施策19</t>
    <rPh sb="0" eb="2">
      <t>シサク</t>
    </rPh>
    <phoneticPr fontId="2"/>
  </si>
  <si>
    <t>施策20</t>
    <rPh sb="0" eb="2">
      <t>シサク</t>
    </rPh>
    <phoneticPr fontId="2"/>
  </si>
  <si>
    <t>施策22</t>
    <rPh sb="0" eb="2">
      <t>シサク</t>
    </rPh>
    <phoneticPr fontId="2"/>
  </si>
  <si>
    <t>施策23</t>
    <rPh sb="0" eb="2">
      <t>シサク</t>
    </rPh>
    <phoneticPr fontId="2"/>
  </si>
  <si>
    <t>施策24</t>
    <rPh sb="0" eb="2">
      <t>シサク</t>
    </rPh>
    <phoneticPr fontId="2"/>
  </si>
  <si>
    <t>施策25</t>
    <rPh sb="0" eb="2">
      <t>シサク</t>
    </rPh>
    <phoneticPr fontId="2"/>
  </si>
  <si>
    <t>施策26</t>
    <rPh sb="0" eb="2">
      <t>シサク</t>
    </rPh>
    <phoneticPr fontId="2"/>
  </si>
  <si>
    <t>施策27</t>
    <rPh sb="0" eb="2">
      <t>シサク</t>
    </rPh>
    <phoneticPr fontId="2"/>
  </si>
  <si>
    <t>施策30</t>
    <rPh sb="0" eb="2">
      <t>シサク</t>
    </rPh>
    <phoneticPr fontId="2"/>
  </si>
  <si>
    <t>R6</t>
  </si>
  <si>
    <t>R6</t>
    <phoneticPr fontId="2"/>
  </si>
  <si>
    <t>R６</t>
  </si>
  <si>
    <r>
      <t>過去平均値</t>
    </r>
    <r>
      <rPr>
        <i/>
        <vertAlign val="superscript"/>
        <sz val="12"/>
        <color theme="1"/>
        <rFont val="BIZ UDPゴシック"/>
        <family val="3"/>
        <charset val="128"/>
      </rPr>
      <t>※</t>
    </r>
    <rPh sb="0" eb="2">
      <t>カコ</t>
    </rPh>
    <rPh sb="2" eb="5">
      <t>ヘイキンチ</t>
    </rPh>
    <phoneticPr fontId="2"/>
  </si>
  <si>
    <r>
      <t>過去平
均値</t>
    </r>
    <r>
      <rPr>
        <vertAlign val="superscript"/>
        <sz val="12"/>
        <rFont val="BIZ UDPゴシック"/>
        <family val="3"/>
        <charset val="128"/>
      </rPr>
      <t>※1</t>
    </r>
    <rPh sb="0" eb="2">
      <t>カコ</t>
    </rPh>
    <rPh sb="2" eb="3">
      <t>タイラ</t>
    </rPh>
    <rPh sb="4" eb="5">
      <t>ヒトシ</t>
    </rPh>
    <rPh sb="5" eb="6">
      <t>チ</t>
    </rPh>
    <phoneticPr fontId="2"/>
  </si>
  <si>
    <r>
      <t>増減</t>
    </r>
    <r>
      <rPr>
        <vertAlign val="superscript"/>
        <sz val="12"/>
        <rFont val="BIZ UDPゴシック"/>
        <family val="3"/>
        <charset val="128"/>
      </rPr>
      <t>※2</t>
    </r>
    <r>
      <rPr>
        <sz val="12"/>
        <rFont val="BIZ UDPゴシック"/>
        <family val="3"/>
        <charset val="128"/>
      </rPr>
      <t xml:space="preserve">
(ポイント)</t>
    </r>
    <rPh sb="0" eb="2">
      <t>ゾウゲン</t>
    </rPh>
    <phoneticPr fontId="2"/>
  </si>
  <si>
    <t>スポーツ振興</t>
    <phoneticPr fontId="2"/>
  </si>
  <si>
    <t>基本目標
１</t>
    <phoneticPr fontId="2"/>
  </si>
  <si>
    <t>基本目標
２</t>
    <phoneticPr fontId="2"/>
  </si>
  <si>
    <t>基本目標
３</t>
    <phoneticPr fontId="2"/>
  </si>
  <si>
    <t>基本目標
４</t>
    <phoneticPr fontId="2"/>
  </si>
  <si>
    <t>基本目標
５</t>
    <phoneticPr fontId="2"/>
  </si>
  <si>
    <t>基本目標
６</t>
    <phoneticPr fontId="2"/>
  </si>
  <si>
    <t>基本目標
７</t>
    <phoneticPr fontId="2"/>
  </si>
  <si>
    <t>基本目標
８</t>
    <phoneticPr fontId="2"/>
  </si>
  <si>
    <t>グリーンホール・たづくり・せんがわ劇場などを中心とした文化芸術活動</t>
    <phoneticPr fontId="2"/>
  </si>
  <si>
    <r>
      <t>優先</t>
    </r>
    <r>
      <rPr>
        <vertAlign val="superscript"/>
        <sz val="12"/>
        <color theme="1"/>
        <rFont val="BIZ UDPゴシック"/>
        <family val="3"/>
        <charset val="128"/>
      </rPr>
      <t>※2</t>
    </r>
    <rPh sb="0" eb="2">
      <t>ユウセン</t>
    </rPh>
    <phoneticPr fontId="3"/>
  </si>
  <si>
    <r>
      <t>他を優先</t>
    </r>
    <r>
      <rPr>
        <vertAlign val="superscript"/>
        <sz val="12"/>
        <color theme="1"/>
        <rFont val="BIZ UDPゴシック"/>
        <family val="3"/>
        <charset val="128"/>
      </rPr>
      <t>※3</t>
    </r>
    <rPh sb="0" eb="1">
      <t>タ</t>
    </rPh>
    <rPh sb="2" eb="4">
      <t>ユウセン</t>
    </rPh>
    <phoneticPr fontId="3"/>
  </si>
  <si>
    <r>
      <t>81.9%</t>
    </r>
    <r>
      <rPr>
        <vertAlign val="superscript"/>
        <sz val="12"/>
        <color theme="1"/>
        <rFont val="BIZ UDPゴシック"/>
        <family val="3"/>
        <charset val="128"/>
      </rPr>
      <t>☆</t>
    </r>
    <phoneticPr fontId="3"/>
  </si>
  <si>
    <r>
      <t>69.5%</t>
    </r>
    <r>
      <rPr>
        <vertAlign val="superscript"/>
        <sz val="12"/>
        <color theme="1"/>
        <rFont val="BIZ UDPゴシック"/>
        <family val="3"/>
        <charset val="128"/>
      </rPr>
      <t>★</t>
    </r>
    <phoneticPr fontId="3"/>
  </si>
  <si>
    <r>
      <t>68.0%</t>
    </r>
    <r>
      <rPr>
        <vertAlign val="superscript"/>
        <sz val="12"/>
        <color theme="1"/>
        <rFont val="BIZ UDPゴシック"/>
        <family val="3"/>
        <charset val="128"/>
      </rPr>
      <t>★</t>
    </r>
    <phoneticPr fontId="3"/>
  </si>
  <si>
    <r>
      <t>76.1%</t>
    </r>
    <r>
      <rPr>
        <vertAlign val="superscript"/>
        <sz val="12"/>
        <color theme="1"/>
        <rFont val="BIZ UDPゴシック"/>
        <family val="3"/>
        <charset val="128"/>
      </rPr>
      <t>★</t>
    </r>
    <phoneticPr fontId="3"/>
  </si>
  <si>
    <r>
      <t>49.8%</t>
    </r>
    <r>
      <rPr>
        <vertAlign val="superscript"/>
        <sz val="12"/>
        <color theme="1"/>
        <rFont val="BIZ UDPゴシック"/>
        <family val="3"/>
        <charset val="128"/>
      </rPr>
      <t>★</t>
    </r>
    <phoneticPr fontId="3"/>
  </si>
  <si>
    <r>
      <t>33.0%</t>
    </r>
    <r>
      <rPr>
        <vertAlign val="superscript"/>
        <sz val="12"/>
        <color theme="1"/>
        <rFont val="BIZ UDPゴシック"/>
        <family val="3"/>
        <charset val="128"/>
      </rPr>
      <t>☆</t>
    </r>
    <phoneticPr fontId="3"/>
  </si>
  <si>
    <r>
      <t>76.5%</t>
    </r>
    <r>
      <rPr>
        <vertAlign val="superscript"/>
        <sz val="12"/>
        <color theme="1"/>
        <rFont val="BIZ UDPゴシック"/>
        <family val="3"/>
        <charset val="128"/>
      </rPr>
      <t>☆</t>
    </r>
    <phoneticPr fontId="3"/>
  </si>
  <si>
    <r>
      <t>96.5%</t>
    </r>
    <r>
      <rPr>
        <vertAlign val="superscript"/>
        <sz val="12"/>
        <color theme="1"/>
        <rFont val="BIZ UDPゴシック"/>
        <family val="3"/>
        <charset val="128"/>
      </rPr>
      <t>☆</t>
    </r>
    <phoneticPr fontId="3"/>
  </si>
  <si>
    <r>
      <t>98.3%</t>
    </r>
    <r>
      <rPr>
        <vertAlign val="superscript"/>
        <sz val="12"/>
        <color theme="1"/>
        <rFont val="BIZ UDPゴシック"/>
        <family val="3"/>
        <charset val="128"/>
      </rPr>
      <t>☆</t>
    </r>
    <phoneticPr fontId="3"/>
  </si>
  <si>
    <r>
      <t>41.0%</t>
    </r>
    <r>
      <rPr>
        <b/>
        <vertAlign val="superscript"/>
        <sz val="12"/>
        <color theme="1"/>
        <rFont val="BIZ UDPゴシック"/>
        <family val="3"/>
        <charset val="128"/>
      </rPr>
      <t>☆</t>
    </r>
    <phoneticPr fontId="3"/>
  </si>
  <si>
    <t>現状値（R6)</t>
  </si>
  <si>
    <t>基準値（R3）</t>
    <rPh sb="0" eb="3">
      <t>キジュンチ</t>
    </rPh>
    <phoneticPr fontId="3"/>
  </si>
  <si>
    <t>基準値（R３）</t>
    <rPh sb="0" eb="3">
      <t>キジュンチ</t>
    </rPh>
    <phoneticPr fontId="3"/>
  </si>
  <si>
    <t>深大寺などの地域資源を生かした観光振興</t>
    <phoneticPr fontId="2"/>
  </si>
  <si>
    <t>緑の保全・創出や自然環境の保護</t>
    <phoneticPr fontId="2"/>
  </si>
  <si>
    <t>ごみ処理やリサイクル</t>
    <phoneticPr fontId="2"/>
  </si>
  <si>
    <t>指標</t>
    <rPh sb="0" eb="2">
      <t>シヒョウ</t>
    </rPh>
    <phoneticPr fontId="3"/>
  </si>
  <si>
    <t>R7</t>
  </si>
  <si>
    <t>R7</t>
    <phoneticPr fontId="2"/>
  </si>
  <si>
    <t>R7年度
（現状値）</t>
    <rPh sb="6" eb="8">
      <t>ゲンジョウ</t>
    </rPh>
    <rPh sb="8" eb="9">
      <t>チ</t>
    </rPh>
    <phoneticPr fontId="3"/>
  </si>
  <si>
    <t>派遣・契約・嘱託社員，パート・アルバイト</t>
    <phoneticPr fontId="2"/>
  </si>
  <si>
    <t>建設業・鉱工業・製造業系の会社員</t>
    <phoneticPr fontId="2"/>
  </si>
  <si>
    <t>令和6年度
順位/割合（％）</t>
    <rPh sb="0" eb="2">
      <t>レイワ</t>
    </rPh>
    <rPh sb="3" eb="5">
      <t>ネンド</t>
    </rPh>
    <rPh sb="6" eb="8">
      <t>ジュンイ</t>
    </rPh>
    <rPh sb="9" eb="11">
      <t>ワリアイ</t>
    </rPh>
    <phoneticPr fontId="3"/>
  </si>
  <si>
    <t>深大寺などの地域資源を生かした観光振興</t>
  </si>
  <si>
    <t>既設道路の維持管理（損傷した部分の補修，清掃，点検等）</t>
  </si>
  <si>
    <t>図書館</t>
  </si>
  <si>
    <t>グリーンホール・たづくり・せんがわ劇場などを中心とした芸術・文化活動</t>
  </si>
  <si>
    <t>１位／43.8</t>
    <rPh sb="1" eb="2">
      <t>イ</t>
    </rPh>
    <phoneticPr fontId="2"/>
  </si>
  <si>
    <t>２位／38.7</t>
    <rPh sb="1" eb="2">
      <t>イ</t>
    </rPh>
    <phoneticPr fontId="2"/>
  </si>
  <si>
    <t>３位／35.1</t>
    <rPh sb="1" eb="2">
      <t>イ</t>
    </rPh>
    <phoneticPr fontId="2"/>
  </si>
  <si>
    <t>5位／29.7</t>
    <rPh sb="1" eb="2">
      <t>イ</t>
    </rPh>
    <phoneticPr fontId="2"/>
  </si>
  <si>
    <t>1位／83.8</t>
    <rPh sb="1" eb="2">
      <t>イ</t>
    </rPh>
    <phoneticPr fontId="2"/>
  </si>
  <si>
    <t>3位／80.6</t>
    <phoneticPr fontId="2"/>
  </si>
  <si>
    <t>8位／79.3</t>
    <phoneticPr fontId="2"/>
  </si>
  <si>
    <t>7位／79.6</t>
    <rPh sb="1" eb="2">
      <t>イ</t>
    </rPh>
    <phoneticPr fontId="2"/>
  </si>
  <si>
    <t>6位／79.7</t>
    <rPh sb="1" eb="2">
      <t>イ</t>
    </rPh>
    <phoneticPr fontId="2"/>
  </si>
  <si>
    <t>7位／28.3</t>
    <rPh sb="1" eb="2">
      <t>イ</t>
    </rPh>
    <phoneticPr fontId="2"/>
  </si>
  <si>
    <t>街並み・景観</t>
    <phoneticPr fontId="2"/>
  </si>
  <si>
    <t>2050年ゼロカーボンシティの実現に向けた取組</t>
    <phoneticPr fontId="2"/>
  </si>
  <si>
    <t>職員数の見直しや職員給与の適正化の取組</t>
    <phoneticPr fontId="2"/>
  </si>
  <si>
    <t>行政サービスのデジタル化の取組</t>
    <phoneticPr fontId="2"/>
  </si>
  <si>
    <t>地震への災害対策</t>
  </si>
  <si>
    <t>風水害などへの災害対策</t>
  </si>
  <si>
    <t>2位／62.5</t>
    <phoneticPr fontId="2"/>
  </si>
  <si>
    <t>１位／65.9</t>
    <rPh sb="1" eb="2">
      <t>イ</t>
    </rPh>
    <phoneticPr fontId="2"/>
  </si>
  <si>
    <t>3位／59.7</t>
    <rPh sb="1" eb="2">
      <t>イ</t>
    </rPh>
    <phoneticPr fontId="2"/>
  </si>
  <si>
    <t>4位／53.7</t>
    <rPh sb="1" eb="2">
      <t>イ</t>
    </rPh>
    <phoneticPr fontId="2"/>
  </si>
  <si>
    <t>5位／53.4</t>
    <rPh sb="1" eb="2">
      <t>イ</t>
    </rPh>
    <phoneticPr fontId="2"/>
  </si>
  <si>
    <t>公民館</t>
  </si>
  <si>
    <t>グリーンホール・たづくり・せんがわ劇場などを中心とした文化芸術活動</t>
  </si>
  <si>
    <t>1位／66.7</t>
    <phoneticPr fontId="2"/>
  </si>
  <si>
    <t>2位／66.5</t>
    <phoneticPr fontId="2"/>
  </si>
  <si>
    <t>3位／65.6</t>
    <phoneticPr fontId="2"/>
  </si>
  <si>
    <t>10位／62.1</t>
    <phoneticPr fontId="2"/>
  </si>
  <si>
    <r>
      <t>67.6%</t>
    </r>
    <r>
      <rPr>
        <b/>
        <vertAlign val="superscript"/>
        <sz val="12"/>
        <color theme="1"/>
        <rFont val="BIZ UDPゴシック"/>
        <family val="3"/>
        <charset val="128"/>
      </rPr>
      <t>★</t>
    </r>
    <phoneticPr fontId="3"/>
  </si>
  <si>
    <r>
      <t>68.3%</t>
    </r>
    <r>
      <rPr>
        <b/>
        <vertAlign val="superscript"/>
        <sz val="12"/>
        <color theme="1"/>
        <rFont val="BIZ UDPゴシック"/>
        <family val="3"/>
        <charset val="128"/>
      </rPr>
      <t>★</t>
    </r>
    <phoneticPr fontId="3"/>
  </si>
  <si>
    <r>
      <t>67.7%</t>
    </r>
    <r>
      <rPr>
        <b/>
        <vertAlign val="superscript"/>
        <sz val="12"/>
        <color theme="1"/>
        <rFont val="BIZ UDPゴシック"/>
        <family val="3"/>
        <charset val="128"/>
      </rPr>
      <t>★</t>
    </r>
    <phoneticPr fontId="2"/>
  </si>
  <si>
    <t>66.9%（徒歩）</t>
    <rPh sb="6" eb="8">
      <t>トホ</t>
    </rPh>
    <phoneticPr fontId="2"/>
  </si>
  <si>
    <t>現状値（R7)</t>
    <phoneticPr fontId="2"/>
  </si>
  <si>
    <t>定期的にがん検診を受けている市民の割合（問25)</t>
    <rPh sb="20" eb="21">
      <t>トイ</t>
    </rPh>
    <phoneticPr fontId="17"/>
  </si>
  <si>
    <t>中心市街地が魅力的であると感じている市民の割合（問46）</t>
    <rPh sb="24" eb="25">
      <t>トイ</t>
    </rPh>
    <phoneticPr fontId="17"/>
  </si>
  <si>
    <t>市内に優れた景観があると感じている市民の割合（問44）</t>
    <rPh sb="23" eb="24">
      <t>トイ</t>
    </rPh>
    <phoneticPr fontId="17"/>
  </si>
  <si>
    <t>すこやかなどで児童虐待に関する相談を受け付けていることを知っている市民の割合（問58）</t>
    <rPh sb="39" eb="40">
      <t>トイ</t>
    </rPh>
    <phoneticPr fontId="17"/>
  </si>
  <si>
    <t>健康だと感じている市民の割合（問24）</t>
    <rPh sb="15" eb="16">
      <t>トイ</t>
    </rPh>
    <phoneticPr fontId="17"/>
  </si>
  <si>
    <t>１年間に生涯学習をした人の割合（問28）</t>
    <rPh sb="16" eb="17">
      <t>トイ</t>
    </rPh>
    <phoneticPr fontId="17"/>
  </si>
  <si>
    <t>学習の成果をまちづくりに生かしている市民の割合（問30）</t>
    <rPh sb="24" eb="25">
      <t>トイ</t>
    </rPh>
    <phoneticPr fontId="17"/>
  </si>
  <si>
    <t>運動を週に１回以上行っている市民の割合（問31）</t>
    <rPh sb="20" eb="21">
      <t>トイ</t>
    </rPh>
    <phoneticPr fontId="17"/>
  </si>
  <si>
    <t>市民同士のつながりによる地域活動が行われていると実感している市民の割合（問32）</t>
    <rPh sb="36" eb="37">
      <t>トイ</t>
    </rPh>
    <phoneticPr fontId="17"/>
  </si>
  <si>
    <t>地域活動に参加している市民の割合（問34）</t>
    <rPh sb="17" eb="18">
      <t>トイ</t>
    </rPh>
    <phoneticPr fontId="17"/>
  </si>
  <si>
    <t>身近な人と戦争や平和について話し合ったり，戦争中の話を聞いたりしたことがある市民の割合（問57）</t>
    <rPh sb="44" eb="45">
      <t>トイ</t>
    </rPh>
    <phoneticPr fontId="17"/>
  </si>
  <si>
    <t>数々の水木作品が調布市で生み出されたことを認知している市民の割合（問36）</t>
    <rPh sb="33" eb="34">
      <t>トイ</t>
    </rPh>
    <phoneticPr fontId="17"/>
  </si>
  <si>
    <t>１年間で文化芸術を鑑賞，または自ら文化芸術活動を行った市民のうち，市内公共施設を利用した割合（問42-1）</t>
    <rPh sb="47" eb="48">
      <t>トイ</t>
    </rPh>
    <phoneticPr fontId="17"/>
  </si>
  <si>
    <t>住みやすいと感じている市民の割合（問43）</t>
    <rPh sb="17" eb="18">
      <t>トイ</t>
    </rPh>
    <phoneticPr fontId="17"/>
  </si>
  <si>
    <t>駅周辺の利便性が高いと感じている市民の割合（問47-1）</t>
    <rPh sb="22" eb="23">
      <t>トイ</t>
    </rPh>
    <phoneticPr fontId="17"/>
  </si>
  <si>
    <t>深大寺周辺の景観が優れていると感じている市民の割合（問45）</t>
    <rPh sb="26" eb="27">
      <t>トイ</t>
    </rPh>
    <phoneticPr fontId="17"/>
  </si>
  <si>
    <t>バリアフリー対応住宅に住んでいると答えた市民の割合（問53）</t>
    <phoneticPr fontId="2"/>
  </si>
  <si>
    <t>空き家等とならないために予防策が必要であると感じている市民の割合（問55）</t>
    <phoneticPr fontId="2"/>
  </si>
  <si>
    <t>自宅等から目的地まで円滑に移動できる道路ネットワークが形成されていると感じている市民の割合（問48）</t>
    <phoneticPr fontId="2"/>
  </si>
  <si>
    <t>駅周辺の利便性が高いと感じている市民の割合（つつじヶ丘駅・柴崎駅利用者）（問47-1）</t>
    <rPh sb="37" eb="38">
      <t>トイ</t>
    </rPh>
    <phoneticPr fontId="2"/>
  </si>
  <si>
    <t>普段利用している道路が通行しやすいと感じている市民の割合（問49）</t>
    <phoneticPr fontId="2"/>
  </si>
  <si>
    <t>市内の公共交通機関（電車・バス）を利用しやすいと感じている市民の割合（問51）</t>
    <rPh sb="35" eb="36">
      <t>トイ</t>
    </rPh>
    <phoneticPr fontId="17"/>
  </si>
  <si>
    <t>環境に配慮した取組を行っている市民の割合（問56）</t>
    <rPh sb="21" eb="22">
      <t>トイ</t>
    </rPh>
    <phoneticPr fontId="2"/>
  </si>
  <si>
    <t>神奈川県</t>
    <rPh sb="0" eb="4">
      <t>カナガワケン</t>
    </rPh>
    <phoneticPr fontId="2"/>
  </si>
  <si>
    <t>回答しない・その他</t>
    <rPh sb="0" eb="2">
      <t>カイトウ</t>
    </rPh>
    <rPh sb="8" eb="9">
      <t>ホカ</t>
    </rPh>
    <phoneticPr fontId="3"/>
  </si>
  <si>
    <t>基準値
(R3)</t>
    <rPh sb="0" eb="3">
      <t>キジュンチ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</si>
</sst>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quot;%&quot;"/>
    <numFmt numFmtId="177" formatCode="#,##0_ "/>
    <numFmt numFmtId="178" formatCode="0.0"/>
    <numFmt numFmtId="179" formatCode="0.0_ "/>
    <numFmt numFmtId="180" formatCode="#,##0.0_ "/>
    <numFmt numFmtId="181" formatCode="0.0&quot;％&quot;"/>
    <numFmt numFmtId="182" formatCode="0.0;&quot;▲ &quot;0.0"/>
    <numFmt numFmtId="183" formatCode="0.0;&quot;▲&quot;0.0;&quot;±0.0&quot;"/>
    <numFmt numFmtId="184" formatCode="0.0&quot;%(徒歩)&quot;"/>
    <numFmt numFmtId="185" formatCode="0.0%"/>
    <numFmt numFmtId="186" formatCode="0.0&quot;%　 &quot;"/>
  </numFmts>
  <fonts count="34" x14ac:knownFonts="1">
    <font>
      <sz val="11"/>
      <color theme="1"/>
      <name val="ＭＳ ゴシック"/>
      <family val="2"/>
      <charset val="128"/>
    </font>
    <font>
      <sz val="11"/>
      <color theme="1"/>
      <name val="游ゴシック"/>
      <family val="2"/>
      <charset val="128"/>
      <scheme val="minor"/>
    </font>
    <font>
      <sz val="6"/>
      <name val="ＭＳ ゴシック"/>
      <family val="2"/>
      <charset val="128"/>
    </font>
    <font>
      <sz val="6"/>
      <name val="游ゴシック"/>
      <family val="2"/>
      <charset val="128"/>
      <scheme val="minor"/>
    </font>
    <font>
      <b/>
      <sz val="12"/>
      <color rgb="FFFF0000"/>
      <name val="BIZ UDPゴシック"/>
      <family val="3"/>
      <charset val="128"/>
    </font>
    <font>
      <sz val="12"/>
      <color theme="1"/>
      <name val="BIZ UDPゴシック"/>
      <family val="3"/>
      <charset val="128"/>
    </font>
    <font>
      <sz val="12"/>
      <name val="BIZ UDPゴシック"/>
      <family val="3"/>
      <charset val="128"/>
    </font>
    <font>
      <sz val="10"/>
      <name val="ＭＳ Ｐ明朝"/>
      <family val="1"/>
      <charset val="128"/>
    </font>
    <font>
      <sz val="9"/>
      <name val="ＭＳ Ｐゴシック"/>
      <family val="3"/>
      <charset val="128"/>
    </font>
    <font>
      <sz val="9"/>
      <color theme="1"/>
      <name val="ＭＳ Ｐゴシック"/>
      <family val="2"/>
      <charset val="128"/>
    </font>
    <font>
      <sz val="18"/>
      <color theme="3"/>
      <name val="游ゴシック Light"/>
      <family val="2"/>
      <charset val="128"/>
      <scheme val="major"/>
    </font>
    <font>
      <sz val="12"/>
      <color theme="1"/>
      <name val="ＭＳ ゴシック"/>
      <family val="2"/>
      <charset val="128"/>
    </font>
    <font>
      <b/>
      <sz val="12"/>
      <color theme="1"/>
      <name val="BIZ UDPゴシック"/>
      <family val="3"/>
      <charset val="128"/>
    </font>
    <font>
      <sz val="6"/>
      <color theme="1"/>
      <name val="BIZ UDPゴシック"/>
      <family val="3"/>
      <charset val="128"/>
    </font>
    <font>
      <sz val="12"/>
      <color theme="1"/>
      <name val="游ゴシック"/>
      <family val="3"/>
      <charset val="128"/>
    </font>
    <font>
      <b/>
      <sz val="12"/>
      <color rgb="FFFF0000"/>
      <name val="游ゴシック"/>
      <family val="3"/>
      <charset val="128"/>
    </font>
    <font>
      <sz val="11"/>
      <color theme="1"/>
      <name val="游ゴシック"/>
      <family val="2"/>
      <charset val="128"/>
      <scheme val="minor"/>
    </font>
    <font>
      <vertAlign val="superscript"/>
      <sz val="12"/>
      <color theme="1"/>
      <name val="游ゴシック"/>
      <family val="3"/>
      <charset val="128"/>
    </font>
    <font>
      <b/>
      <sz val="12"/>
      <color theme="0"/>
      <name val="BIZ UDPゴシック"/>
      <family val="3"/>
      <charset val="128"/>
    </font>
    <font>
      <sz val="11"/>
      <color theme="1"/>
      <name val="BIZ UDPゴシック"/>
      <family val="3"/>
      <charset val="128"/>
    </font>
    <font>
      <sz val="9"/>
      <color theme="1"/>
      <name val="BIZ UDPゴシック"/>
      <family val="3"/>
      <charset val="128"/>
    </font>
    <font>
      <sz val="9"/>
      <name val="BIZ UDPゴシック"/>
      <family val="3"/>
      <charset val="128"/>
    </font>
    <font>
      <b/>
      <sz val="12"/>
      <color rgb="FFC00000"/>
      <name val="BIZ UDPゴシック"/>
      <family val="3"/>
      <charset val="128"/>
    </font>
    <font>
      <sz val="11"/>
      <color theme="1"/>
      <name val="ＭＳ ゴシック"/>
      <family val="2"/>
      <charset val="128"/>
    </font>
    <font>
      <sz val="12"/>
      <color rgb="FFFF0000"/>
      <name val="BIZ UDPゴシック"/>
      <family val="3"/>
      <charset val="128"/>
    </font>
    <font>
      <b/>
      <sz val="12"/>
      <color rgb="FF0000FF"/>
      <name val="游ゴシック"/>
      <family val="3"/>
      <charset val="128"/>
    </font>
    <font>
      <i/>
      <sz val="12"/>
      <color theme="1"/>
      <name val="BIZ UDPゴシック"/>
      <family val="3"/>
      <charset val="128"/>
    </font>
    <font>
      <i/>
      <vertAlign val="superscript"/>
      <sz val="12"/>
      <color theme="1"/>
      <name val="BIZ UDPゴシック"/>
      <family val="3"/>
      <charset val="128"/>
    </font>
    <font>
      <vertAlign val="superscript"/>
      <sz val="12"/>
      <name val="BIZ UDPゴシック"/>
      <family val="3"/>
      <charset val="128"/>
    </font>
    <font>
      <vertAlign val="superscript"/>
      <sz val="12"/>
      <color theme="1"/>
      <name val="BIZ UDPゴシック"/>
      <family val="3"/>
      <charset val="128"/>
    </font>
    <font>
      <b/>
      <sz val="12"/>
      <color rgb="FF0000FF"/>
      <name val="BIZ UDPゴシック"/>
      <family val="3"/>
      <charset val="128"/>
    </font>
    <font>
      <b/>
      <vertAlign val="superscript"/>
      <sz val="12"/>
      <color theme="1"/>
      <name val="BIZ UDPゴシック"/>
      <family val="3"/>
      <charset val="128"/>
    </font>
    <font>
      <b/>
      <sz val="12"/>
      <name val="BIZ UDPゴシック"/>
      <family val="3"/>
      <charset val="128"/>
    </font>
    <font>
      <sz val="12"/>
      <color rgb="FF0000FF"/>
      <name val="BIZ UDPゴシック"/>
      <family val="3"/>
      <charset val="128"/>
    </font>
  </fonts>
  <fills count="13">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3999450666829432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499984740745262"/>
        <bgColor indexed="64"/>
      </patternFill>
    </fill>
  </fills>
  <borders count="51">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theme="4"/>
      </left>
      <right style="thin">
        <color theme="4"/>
      </right>
      <top style="thin">
        <color theme="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auto="1"/>
      </right>
      <top/>
      <bottom style="medium">
        <color auto="1"/>
      </bottom>
      <diagonal/>
    </border>
    <border>
      <left/>
      <right/>
      <top/>
      <bottom style="medium">
        <color indexed="64"/>
      </bottom>
      <diagonal/>
    </border>
    <border>
      <left style="thin">
        <color auto="1"/>
      </left>
      <right style="thin">
        <color auto="1"/>
      </right>
      <top style="thin">
        <color auto="1"/>
      </top>
      <bottom style="medium">
        <color auto="1"/>
      </bottom>
      <diagonal/>
    </border>
    <border>
      <left style="medium">
        <color indexed="64"/>
      </left>
      <right/>
      <top/>
      <bottom style="medium">
        <color indexed="64"/>
      </bottom>
      <diagonal/>
    </border>
    <border>
      <left/>
      <right style="medium">
        <color auto="1"/>
      </right>
      <top/>
      <bottom/>
      <diagonal/>
    </border>
    <border>
      <left style="medium">
        <color indexed="64"/>
      </left>
      <right/>
      <top/>
      <bottom/>
      <diagonal/>
    </border>
    <border>
      <left/>
      <right style="medium">
        <color auto="1"/>
      </right>
      <top style="medium">
        <color auto="1"/>
      </top>
      <bottom/>
      <diagonal/>
    </border>
    <border>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bottom/>
      <diagonal/>
    </border>
    <border>
      <left style="medium">
        <color indexed="64"/>
      </left>
      <right style="thin">
        <color auto="1"/>
      </right>
      <top/>
      <bottom/>
      <diagonal/>
    </border>
    <border>
      <left/>
      <right style="thin">
        <color auto="1"/>
      </right>
      <top style="medium">
        <color auto="1"/>
      </top>
      <bottom style="thin">
        <color auto="1"/>
      </bottom>
      <diagonal/>
    </border>
    <border>
      <left style="thin">
        <color indexed="64"/>
      </left>
      <right style="thin">
        <color indexed="64"/>
      </right>
      <top/>
      <bottom style="thick">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s>
  <cellStyleXfs count="11">
    <xf numFmtId="0" fontId="0" fillId="0" borderId="0">
      <alignment vertical="center"/>
    </xf>
    <xf numFmtId="0" fontId="7" fillId="0" borderId="0"/>
    <xf numFmtId="0" fontId="8" fillId="0" borderId="0"/>
    <xf numFmtId="0" fontId="9" fillId="0" borderId="0">
      <alignment vertical="center"/>
    </xf>
    <xf numFmtId="0" fontId="11" fillId="0" borderId="0">
      <alignment vertical="center"/>
    </xf>
    <xf numFmtId="0" fontId="16" fillId="0" borderId="0">
      <alignment vertical="center"/>
    </xf>
    <xf numFmtId="0" fontId="23" fillId="0" borderId="0">
      <alignment vertical="center"/>
    </xf>
    <xf numFmtId="0" fontId="23" fillId="0" borderId="0">
      <alignment vertical="center"/>
    </xf>
    <xf numFmtId="0" fontId="1" fillId="0" borderId="0">
      <alignment vertical="center"/>
    </xf>
    <xf numFmtId="0" fontId="11" fillId="0" borderId="0">
      <alignment vertical="center"/>
    </xf>
    <xf numFmtId="38" fontId="23" fillId="0" borderId="0" applyFont="0" applyFill="0" applyBorder="0" applyAlignment="0" applyProtection="0">
      <alignment vertical="center"/>
    </xf>
  </cellStyleXfs>
  <cellXfs count="272">
    <xf numFmtId="0" fontId="0" fillId="0" borderId="0" xfId="0">
      <alignment vertical="center"/>
    </xf>
    <xf numFmtId="0" fontId="4" fillId="0" borderId="0" xfId="0" applyFont="1">
      <alignment vertical="center"/>
    </xf>
    <xf numFmtId="0" fontId="5" fillId="0" borderId="0" xfId="0" applyFont="1">
      <alignment vertical="center"/>
    </xf>
    <xf numFmtId="0" fontId="5" fillId="2" borderId="1" xfId="0" applyFont="1" applyFill="1" applyBorder="1">
      <alignment vertical="center"/>
    </xf>
    <xf numFmtId="0" fontId="5" fillId="3" borderId="1" xfId="0" applyFont="1" applyFill="1" applyBorder="1">
      <alignment vertical="center"/>
    </xf>
    <xf numFmtId="176" fontId="5" fillId="3" borderId="1" xfId="0" applyNumberFormat="1" applyFont="1" applyFill="1" applyBorder="1">
      <alignment vertical="center"/>
    </xf>
    <xf numFmtId="176" fontId="6" fillId="3" borderId="1" xfId="0" applyNumberFormat="1" applyFont="1" applyFill="1" applyBorder="1" applyAlignment="1"/>
    <xf numFmtId="0" fontId="12" fillId="0" borderId="0" xfId="4" applyFont="1">
      <alignment vertical="center"/>
    </xf>
    <xf numFmtId="0" fontId="5" fillId="0" borderId="0" xfId="4" applyFont="1">
      <alignment vertical="center"/>
    </xf>
    <xf numFmtId="0" fontId="5" fillId="4" borderId="1" xfId="4" applyFont="1" applyFill="1" applyBorder="1" applyAlignment="1">
      <alignment horizontal="center" vertical="center" shrinkToFit="1"/>
    </xf>
    <xf numFmtId="0" fontId="5" fillId="4" borderId="1" xfId="4" applyFont="1" applyFill="1" applyBorder="1" applyAlignment="1">
      <alignment horizontal="center" vertical="center"/>
    </xf>
    <xf numFmtId="0" fontId="5" fillId="4" borderId="1" xfId="4" applyFont="1" applyFill="1" applyBorder="1" applyAlignment="1">
      <alignment horizontal="center" vertical="center" wrapText="1"/>
    </xf>
    <xf numFmtId="0" fontId="13" fillId="4" borderId="1" xfId="4" applyFont="1" applyFill="1" applyBorder="1">
      <alignment vertical="center"/>
    </xf>
    <xf numFmtId="0" fontId="13" fillId="3" borderId="1" xfId="4" applyFont="1" applyFill="1" applyBorder="1" applyAlignment="1">
      <alignment vertical="center" wrapText="1"/>
    </xf>
    <xf numFmtId="0" fontId="5" fillId="3" borderId="1" xfId="4" applyFont="1" applyFill="1" applyBorder="1">
      <alignment vertical="center"/>
    </xf>
    <xf numFmtId="0" fontId="5" fillId="4" borderId="1" xfId="0" applyFont="1" applyFill="1" applyBorder="1" applyAlignment="1">
      <alignment vertical="center" shrinkToFit="1"/>
    </xf>
    <xf numFmtId="0" fontId="5" fillId="3" borderId="4" xfId="4" applyFont="1" applyFill="1" applyBorder="1">
      <alignment vertical="center"/>
    </xf>
    <xf numFmtId="178" fontId="6" fillId="3" borderId="4" xfId="2" applyNumberFormat="1" applyFont="1" applyFill="1" applyBorder="1" applyAlignment="1">
      <alignment vertical="center"/>
    </xf>
    <xf numFmtId="178" fontId="6" fillId="5" borderId="4" xfId="2" applyNumberFormat="1" applyFont="1" applyFill="1" applyBorder="1" applyAlignment="1">
      <alignment vertical="center"/>
    </xf>
    <xf numFmtId="178" fontId="6" fillId="6" borderId="4" xfId="2" applyNumberFormat="1" applyFont="1" applyFill="1" applyBorder="1" applyAlignment="1">
      <alignment vertical="center"/>
    </xf>
    <xf numFmtId="178" fontId="6" fillId="7" borderId="4" xfId="2" applyNumberFormat="1" applyFont="1" applyFill="1" applyBorder="1" applyAlignment="1">
      <alignment vertical="center"/>
    </xf>
    <xf numFmtId="178" fontId="6" fillId="8" borderId="4" xfId="2" applyNumberFormat="1" applyFont="1" applyFill="1" applyBorder="1" applyAlignment="1">
      <alignment vertical="center"/>
    </xf>
    <xf numFmtId="178" fontId="6" fillId="9" borderId="4" xfId="2" applyNumberFormat="1" applyFont="1" applyFill="1" applyBorder="1" applyAlignment="1">
      <alignment vertical="center"/>
    </xf>
    <xf numFmtId="177" fontId="6" fillId="0" borderId="0" xfId="0" applyNumberFormat="1" applyFont="1" applyAlignment="1">
      <alignment horizontal="right" vertical="center" shrinkToFit="1"/>
    </xf>
    <xf numFmtId="176" fontId="6" fillId="0" borderId="0" xfId="0" applyNumberFormat="1" applyFont="1" applyAlignment="1">
      <alignment horizontal="right" vertical="center"/>
    </xf>
    <xf numFmtId="178" fontId="5" fillId="0" borderId="0" xfId="4" applyNumberFormat="1" applyFont="1">
      <alignment vertical="center"/>
    </xf>
    <xf numFmtId="0" fontId="14" fillId="0" borderId="0" xfId="0" applyFont="1">
      <alignment vertical="center"/>
    </xf>
    <xf numFmtId="0" fontId="15" fillId="0" borderId="0" xfId="0" applyFont="1">
      <alignment vertical="center"/>
    </xf>
    <xf numFmtId="0" fontId="5" fillId="2" borderId="1" xfId="0" applyFont="1" applyFill="1" applyBorder="1" applyAlignment="1">
      <alignment horizontal="center" vertical="center"/>
    </xf>
    <xf numFmtId="178" fontId="5" fillId="3" borderId="1" xfId="0" applyNumberFormat="1" applyFont="1" applyFill="1" applyBorder="1">
      <alignment vertical="center"/>
    </xf>
    <xf numFmtId="177" fontId="5" fillId="0" borderId="0" xfId="0" applyNumberFormat="1" applyFont="1">
      <alignment vertical="center"/>
    </xf>
    <xf numFmtId="180" fontId="5" fillId="0" borderId="0" xfId="0" applyNumberFormat="1" applyFont="1">
      <alignment vertical="center"/>
    </xf>
    <xf numFmtId="180" fontId="4" fillId="0" borderId="0" xfId="0" applyNumberFormat="1" applyFont="1">
      <alignment vertical="center"/>
    </xf>
    <xf numFmtId="0" fontId="6" fillId="3" borderId="0" xfId="0" quotePrefix="1" applyFont="1" applyFill="1">
      <alignment vertical="center"/>
    </xf>
    <xf numFmtId="0" fontId="6" fillId="0" borderId="0" xfId="0" quotePrefix="1" applyFont="1">
      <alignment vertical="center"/>
    </xf>
    <xf numFmtId="179" fontId="5" fillId="0" borderId="0" xfId="0" applyNumberFormat="1" applyFont="1">
      <alignment vertical="center"/>
    </xf>
    <xf numFmtId="178" fontId="5" fillId="0" borderId="0" xfId="0" applyNumberFormat="1" applyFont="1">
      <alignment vertical="center"/>
    </xf>
    <xf numFmtId="0" fontId="5" fillId="3" borderId="0" xfId="0" applyFont="1" applyFill="1">
      <alignment vertical="center"/>
    </xf>
    <xf numFmtId="178" fontId="5" fillId="3" borderId="0" xfId="0" applyNumberFormat="1" applyFont="1" applyFill="1">
      <alignment vertical="center"/>
    </xf>
    <xf numFmtId="0" fontId="14" fillId="10" borderId="10" xfId="0" applyFont="1" applyFill="1" applyBorder="1" applyAlignment="1">
      <alignment horizontal="center" vertical="center"/>
    </xf>
    <xf numFmtId="0" fontId="14" fillId="10" borderId="10" xfId="0" applyFont="1" applyFill="1" applyBorder="1" applyAlignment="1">
      <alignment horizontal="center" vertical="center" wrapText="1"/>
    </xf>
    <xf numFmtId="0" fontId="14" fillId="0" borderId="10" xfId="0" applyFont="1" applyBorder="1">
      <alignment vertical="center"/>
    </xf>
    <xf numFmtId="0" fontId="14" fillId="10" borderId="10" xfId="0" applyFont="1" applyFill="1" applyBorder="1">
      <alignment vertical="center"/>
    </xf>
    <xf numFmtId="182" fontId="14" fillId="0" borderId="10" xfId="0" applyNumberFormat="1" applyFont="1" applyBorder="1" applyAlignment="1">
      <alignment horizontal="center" vertical="center"/>
    </xf>
    <xf numFmtId="0" fontId="14" fillId="0" borderId="10" xfId="0" applyFont="1" applyBorder="1" applyAlignment="1">
      <alignment horizontal="center" vertical="center" wrapText="1"/>
    </xf>
    <xf numFmtId="0" fontId="20" fillId="0" borderId="0" xfId="4" applyFont="1">
      <alignment vertical="center"/>
    </xf>
    <xf numFmtId="178" fontId="20" fillId="0" borderId="0" xfId="4" applyNumberFormat="1" applyFont="1">
      <alignment vertical="center"/>
    </xf>
    <xf numFmtId="178" fontId="20" fillId="9" borderId="0" xfId="4" applyNumberFormat="1" applyFont="1" applyFill="1">
      <alignment vertical="center"/>
    </xf>
    <xf numFmtId="178" fontId="20" fillId="8" borderId="0" xfId="4" applyNumberFormat="1" applyFont="1" applyFill="1">
      <alignment vertical="center"/>
    </xf>
    <xf numFmtId="178" fontId="20" fillId="7" borderId="0" xfId="4" applyNumberFormat="1" applyFont="1" applyFill="1">
      <alignment vertical="center"/>
    </xf>
    <xf numFmtId="178" fontId="20" fillId="6" borderId="0" xfId="4" applyNumberFormat="1" applyFont="1" applyFill="1">
      <alignment vertical="center"/>
    </xf>
    <xf numFmtId="178" fontId="20" fillId="5" borderId="0" xfId="4" applyNumberFormat="1" applyFont="1" applyFill="1">
      <alignment vertical="center"/>
    </xf>
    <xf numFmtId="178" fontId="20" fillId="3" borderId="0" xfId="4" applyNumberFormat="1" applyFont="1" applyFill="1">
      <alignment vertical="center"/>
    </xf>
    <xf numFmtId="176" fontId="21" fillId="0" borderId="0" xfId="0" applyNumberFormat="1" applyFont="1" applyAlignment="1">
      <alignment horizontal="right" vertical="center"/>
    </xf>
    <xf numFmtId="177" fontId="21" fillId="0" borderId="0" xfId="0" applyNumberFormat="1" applyFont="1" applyAlignment="1">
      <alignment horizontal="right" vertical="center" shrinkToFit="1"/>
    </xf>
    <xf numFmtId="0" fontId="21" fillId="0" borderId="0" xfId="0" applyFont="1" applyAlignment="1">
      <alignment vertical="center" shrinkToFit="1"/>
    </xf>
    <xf numFmtId="0" fontId="21" fillId="0" borderId="0" xfId="0" applyFont="1">
      <alignment vertical="center"/>
    </xf>
    <xf numFmtId="0" fontId="21" fillId="0" borderId="0" xfId="0" quotePrefix="1" applyFont="1" applyAlignment="1">
      <alignment vertical="center" shrinkToFit="1"/>
    </xf>
    <xf numFmtId="0" fontId="21" fillId="0" borderId="0" xfId="0" quotePrefix="1" applyFont="1" applyAlignment="1">
      <alignment horizontal="right" vertical="center"/>
    </xf>
    <xf numFmtId="177" fontId="21" fillId="9" borderId="0" xfId="0" applyNumberFormat="1" applyFont="1" applyFill="1" applyAlignment="1">
      <alignment horizontal="right" vertical="center" shrinkToFit="1"/>
    </xf>
    <xf numFmtId="0" fontId="21" fillId="9" borderId="0" xfId="0" quotePrefix="1" applyFont="1" applyFill="1" applyAlignment="1">
      <alignment vertical="center" shrinkToFit="1"/>
    </xf>
    <xf numFmtId="0" fontId="21" fillId="9" borderId="0" xfId="0" quotePrefix="1" applyFont="1" applyFill="1" applyAlignment="1">
      <alignment horizontal="right" vertical="center"/>
    </xf>
    <xf numFmtId="0" fontId="4" fillId="0" borderId="0" xfId="4" applyFont="1">
      <alignment vertical="center"/>
    </xf>
    <xf numFmtId="177" fontId="21" fillId="8" borderId="0" xfId="0" applyNumberFormat="1" applyFont="1" applyFill="1" applyAlignment="1">
      <alignment horizontal="right" vertical="center" shrinkToFit="1"/>
    </xf>
    <xf numFmtId="0" fontId="21" fillId="8" borderId="0" xfId="0" quotePrefix="1" applyFont="1" applyFill="1" applyAlignment="1">
      <alignment vertical="center" shrinkToFit="1"/>
    </xf>
    <xf numFmtId="0" fontId="21" fillId="8" borderId="0" xfId="0" quotePrefix="1" applyFont="1" applyFill="1" applyAlignment="1">
      <alignment horizontal="right" vertical="center"/>
    </xf>
    <xf numFmtId="177" fontId="21" fillId="7" borderId="0" xfId="0" applyNumberFormat="1" applyFont="1" applyFill="1" applyAlignment="1">
      <alignment horizontal="right" vertical="center" shrinkToFit="1"/>
    </xf>
    <xf numFmtId="0" fontId="21" fillId="7" borderId="0" xfId="0" quotePrefix="1" applyFont="1" applyFill="1" applyAlignment="1">
      <alignment vertical="center" shrinkToFit="1"/>
    </xf>
    <xf numFmtId="0" fontId="21" fillId="7" borderId="0" xfId="0" quotePrefix="1" applyFont="1" applyFill="1" applyAlignment="1">
      <alignment horizontal="right" vertical="center"/>
    </xf>
    <xf numFmtId="177" fontId="21" fillId="6" borderId="0" xfId="0" applyNumberFormat="1" applyFont="1" applyFill="1" applyAlignment="1">
      <alignment horizontal="right" vertical="center" shrinkToFit="1"/>
    </xf>
    <xf numFmtId="0" fontId="21" fillId="6" borderId="0" xfId="0" quotePrefix="1" applyFont="1" applyFill="1" applyAlignment="1">
      <alignment vertical="center" shrinkToFit="1"/>
    </xf>
    <xf numFmtId="0" fontId="21" fillId="6" borderId="0" xfId="0" quotePrefix="1" applyFont="1" applyFill="1" applyAlignment="1">
      <alignment horizontal="right" vertical="center"/>
    </xf>
    <xf numFmtId="177" fontId="21" fillId="5" borderId="0" xfId="0" applyNumberFormat="1" applyFont="1" applyFill="1" applyAlignment="1">
      <alignment horizontal="right" vertical="center" shrinkToFit="1"/>
    </xf>
    <xf numFmtId="0" fontId="21" fillId="5" borderId="0" xfId="0" quotePrefix="1" applyFont="1" applyFill="1" applyAlignment="1">
      <alignment vertical="center" shrinkToFit="1"/>
    </xf>
    <xf numFmtId="0" fontId="21" fillId="5" borderId="0" xfId="0" quotePrefix="1" applyFont="1" applyFill="1" applyAlignment="1">
      <alignment horizontal="right" vertical="center"/>
    </xf>
    <xf numFmtId="177" fontId="21" fillId="3" borderId="0" xfId="0" applyNumberFormat="1" applyFont="1" applyFill="1" applyAlignment="1">
      <alignment horizontal="right" vertical="center" shrinkToFit="1"/>
    </xf>
    <xf numFmtId="0" fontId="21" fillId="3" borderId="0" xfId="0" quotePrefix="1" applyFont="1" applyFill="1" applyAlignment="1">
      <alignment vertical="center" shrinkToFit="1"/>
    </xf>
    <xf numFmtId="0" fontId="21" fillId="3" borderId="0" xfId="0" quotePrefix="1" applyFont="1" applyFill="1" applyAlignment="1">
      <alignment horizontal="right" vertical="center"/>
    </xf>
    <xf numFmtId="0" fontId="6" fillId="0" borderId="0" xfId="0" applyFont="1">
      <alignment vertical="center"/>
    </xf>
    <xf numFmtId="0" fontId="6" fillId="0" borderId="0" xfId="0" applyFont="1" applyAlignment="1">
      <alignment vertical="center" shrinkToFit="1"/>
    </xf>
    <xf numFmtId="178" fontId="6" fillId="0" borderId="4" xfId="2" applyNumberFormat="1" applyFont="1" applyBorder="1" applyAlignment="1">
      <alignment vertical="center"/>
    </xf>
    <xf numFmtId="0" fontId="14" fillId="0" borderId="20" xfId="0" applyFont="1" applyBorder="1" applyAlignment="1">
      <alignment horizontal="center" vertical="center" wrapText="1"/>
    </xf>
    <xf numFmtId="176" fontId="5" fillId="0" borderId="0" xfId="0" applyNumberFormat="1" applyFont="1">
      <alignment vertical="center"/>
    </xf>
    <xf numFmtId="0" fontId="22" fillId="0" borderId="0" xfId="4" applyFont="1">
      <alignment vertical="center"/>
    </xf>
    <xf numFmtId="0" fontId="5" fillId="0" borderId="0" xfId="8" applyFont="1">
      <alignment vertical="center"/>
    </xf>
    <xf numFmtId="0" fontId="12" fillId="10" borderId="41" xfId="8" applyFont="1" applyFill="1" applyBorder="1" applyAlignment="1">
      <alignment horizontal="center" vertical="center"/>
    </xf>
    <xf numFmtId="0" fontId="5" fillId="0" borderId="39" xfId="8" applyFont="1" applyBorder="1">
      <alignment vertical="center"/>
    </xf>
    <xf numFmtId="0" fontId="5" fillId="0" borderId="38" xfId="8" applyFont="1" applyBorder="1">
      <alignment vertical="center"/>
    </xf>
    <xf numFmtId="0" fontId="12" fillId="10" borderId="10" xfId="8" applyFont="1" applyFill="1" applyBorder="1" applyAlignment="1">
      <alignment horizontal="center" vertical="center"/>
    </xf>
    <xf numFmtId="186" fontId="5" fillId="11" borderId="10" xfId="8" applyNumberFormat="1" applyFont="1" applyFill="1" applyBorder="1" applyAlignment="1">
      <alignment horizontal="right" vertical="center"/>
    </xf>
    <xf numFmtId="0" fontId="5" fillId="0" borderId="36" xfId="8" applyFont="1" applyBorder="1">
      <alignment vertical="center"/>
    </xf>
    <xf numFmtId="0" fontId="5" fillId="0" borderId="0" xfId="8" applyFont="1" applyAlignment="1">
      <alignment vertical="center" wrapText="1"/>
    </xf>
    <xf numFmtId="0" fontId="5" fillId="2" borderId="1" xfId="8" applyFont="1" applyFill="1" applyBorder="1" applyAlignment="1">
      <alignment horizontal="center" vertical="center" wrapText="1"/>
    </xf>
    <xf numFmtId="0" fontId="5" fillId="2" borderId="1" xfId="8" applyFont="1" applyFill="1" applyBorder="1" applyAlignment="1">
      <alignment horizontal="center" vertical="center"/>
    </xf>
    <xf numFmtId="0" fontId="18" fillId="12" borderId="10" xfId="8" applyFont="1" applyFill="1" applyBorder="1" applyAlignment="1">
      <alignment horizontal="center" vertical="center"/>
    </xf>
    <xf numFmtId="178" fontId="5" fillId="3" borderId="1" xfId="8" applyNumberFormat="1" applyFont="1" applyFill="1" applyBorder="1">
      <alignment vertical="center"/>
    </xf>
    <xf numFmtId="0" fontId="12" fillId="10" borderId="34" xfId="8" applyFont="1" applyFill="1" applyBorder="1" applyAlignment="1">
      <alignment horizontal="center" vertical="center"/>
    </xf>
    <xf numFmtId="186" fontId="5" fillId="11" borderId="34" xfId="8" applyNumberFormat="1" applyFont="1" applyFill="1" applyBorder="1" applyAlignment="1">
      <alignment horizontal="right" vertical="center"/>
    </xf>
    <xf numFmtId="0" fontId="5" fillId="0" borderId="33" xfId="8" applyFont="1" applyBorder="1">
      <alignment vertical="center"/>
    </xf>
    <xf numFmtId="0" fontId="5" fillId="0" borderId="32" xfId="8" applyFont="1" applyBorder="1">
      <alignment vertical="center"/>
    </xf>
    <xf numFmtId="0" fontId="5" fillId="0" borderId="0" xfId="8" applyFont="1" applyAlignment="1">
      <alignment vertical="top" wrapText="1"/>
    </xf>
    <xf numFmtId="0" fontId="12" fillId="0" borderId="0" xfId="8" applyFont="1" applyAlignment="1">
      <alignment horizontal="center" vertical="center"/>
    </xf>
    <xf numFmtId="185" fontId="5" fillId="0" borderId="0" xfId="8" applyNumberFormat="1" applyFont="1" applyAlignment="1">
      <alignment horizontal="right" vertical="center" indent="1"/>
    </xf>
    <xf numFmtId="178" fontId="6" fillId="3" borderId="1" xfId="8" applyNumberFormat="1" applyFont="1" applyFill="1" applyBorder="1">
      <alignment vertical="center"/>
    </xf>
    <xf numFmtId="0" fontId="24" fillId="3" borderId="2" xfId="4" applyFont="1" applyFill="1" applyBorder="1">
      <alignment vertical="center"/>
    </xf>
    <xf numFmtId="0" fontId="24" fillId="4" borderId="3" xfId="0" applyFont="1" applyFill="1" applyBorder="1" applyAlignment="1">
      <alignment vertical="center" shrinkToFit="1"/>
    </xf>
    <xf numFmtId="178" fontId="24" fillId="3" borderId="1" xfId="2" applyNumberFormat="1" applyFont="1" applyFill="1" applyBorder="1" applyAlignment="1">
      <alignment vertical="center"/>
    </xf>
    <xf numFmtId="178" fontId="24" fillId="5" borderId="1" xfId="2" applyNumberFormat="1" applyFont="1" applyFill="1" applyBorder="1" applyAlignment="1">
      <alignment vertical="center"/>
    </xf>
    <xf numFmtId="178" fontId="24" fillId="6" borderId="1" xfId="2" applyNumberFormat="1" applyFont="1" applyFill="1" applyBorder="1" applyAlignment="1">
      <alignment vertical="center"/>
    </xf>
    <xf numFmtId="178" fontId="24" fillId="7" borderId="1" xfId="2" applyNumberFormat="1" applyFont="1" applyFill="1" applyBorder="1" applyAlignment="1">
      <alignment vertical="center"/>
    </xf>
    <xf numFmtId="178" fontId="24" fillId="8" borderId="1" xfId="2" applyNumberFormat="1" applyFont="1" applyFill="1" applyBorder="1" applyAlignment="1">
      <alignment vertical="center"/>
    </xf>
    <xf numFmtId="178" fontId="24" fillId="9" borderId="1" xfId="2" applyNumberFormat="1" applyFont="1" applyFill="1" applyBorder="1" applyAlignment="1">
      <alignment vertical="center"/>
    </xf>
    <xf numFmtId="0" fontId="25" fillId="0" borderId="0" xfId="6" applyFont="1">
      <alignment vertical="center"/>
    </xf>
    <xf numFmtId="178" fontId="5" fillId="3" borderId="0" xfId="8" applyNumberFormat="1" applyFont="1" applyFill="1">
      <alignment vertical="center"/>
    </xf>
    <xf numFmtId="0" fontId="24" fillId="0" borderId="0" xfId="8" applyFont="1">
      <alignment vertical="center"/>
    </xf>
    <xf numFmtId="0" fontId="5" fillId="10" borderId="10" xfId="0" applyFont="1" applyFill="1" applyBorder="1" applyAlignment="1">
      <alignment horizontal="center" vertical="center"/>
    </xf>
    <xf numFmtId="0" fontId="5" fillId="10" borderId="11" xfId="0" applyFont="1" applyFill="1" applyBorder="1" applyAlignment="1">
      <alignment horizontal="center" vertical="center"/>
    </xf>
    <xf numFmtId="176" fontId="5" fillId="0" borderId="15" xfId="0" applyNumberFormat="1" applyFont="1" applyBorder="1" applyAlignment="1">
      <alignment horizontal="center" vertical="center"/>
    </xf>
    <xf numFmtId="176" fontId="5" fillId="0" borderId="16" xfId="0" applyNumberFormat="1" applyFont="1" applyBorder="1" applyAlignment="1">
      <alignment horizontal="center" vertical="center"/>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wrapText="1"/>
    </xf>
    <xf numFmtId="176" fontId="5" fillId="0" borderId="18" xfId="0" applyNumberFormat="1" applyFont="1" applyBorder="1" applyAlignment="1">
      <alignment horizontal="center" vertical="center"/>
    </xf>
    <xf numFmtId="176" fontId="5" fillId="0" borderId="19" xfId="0" applyNumberFormat="1" applyFont="1" applyBorder="1" applyAlignment="1">
      <alignment horizontal="center" vertical="center"/>
    </xf>
    <xf numFmtId="0" fontId="5" fillId="10" borderId="10" xfId="0" applyFont="1" applyFill="1" applyBorder="1" applyAlignment="1">
      <alignment horizontal="center" vertical="center" textRotation="255"/>
    </xf>
    <xf numFmtId="0" fontId="5" fillId="10" borderId="10"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lignment vertical="center"/>
    </xf>
    <xf numFmtId="0" fontId="5" fillId="0" borderId="10" xfId="0" applyFont="1" applyBorder="1" applyAlignment="1">
      <alignment vertical="center" wrapText="1"/>
    </xf>
    <xf numFmtId="0" fontId="5" fillId="0" borderId="20" xfId="0" applyFont="1" applyBorder="1" applyAlignment="1">
      <alignment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1" xfId="0" applyFont="1" applyBorder="1">
      <alignment vertical="center"/>
    </xf>
    <xf numFmtId="181" fontId="5" fillId="0" borderId="10" xfId="0" applyNumberFormat="1" applyFont="1" applyBorder="1" applyAlignment="1">
      <alignment horizontal="center" vertical="center"/>
    </xf>
    <xf numFmtId="181" fontId="5" fillId="0" borderId="21" xfId="0" applyNumberFormat="1" applyFont="1" applyBorder="1" applyAlignment="1">
      <alignment horizontal="center" vertical="center"/>
    </xf>
    <xf numFmtId="0" fontId="5" fillId="10" borderId="22" xfId="0" applyFont="1" applyFill="1" applyBorder="1" applyAlignment="1">
      <alignment horizontal="center" vertical="center"/>
    </xf>
    <xf numFmtId="0" fontId="5" fillId="10" borderId="49" xfId="0" applyFont="1" applyFill="1" applyBorder="1" applyAlignment="1">
      <alignment horizontal="center" vertical="center"/>
    </xf>
    <xf numFmtId="0" fontId="26" fillId="10" borderId="23" xfId="0" applyFont="1" applyFill="1" applyBorder="1" applyAlignment="1">
      <alignment horizontal="center" vertical="center"/>
    </xf>
    <xf numFmtId="0" fontId="5" fillId="10" borderId="24" xfId="0" applyFont="1" applyFill="1" applyBorder="1" applyAlignment="1">
      <alignment horizontal="center" vertical="center"/>
    </xf>
    <xf numFmtId="176" fontId="5" fillId="0" borderId="10" xfId="0" applyNumberFormat="1" applyFont="1" applyBorder="1" applyAlignment="1">
      <alignment horizontal="center" vertical="center"/>
    </xf>
    <xf numFmtId="176" fontId="5" fillId="0" borderId="22" xfId="0" applyNumberFormat="1" applyFont="1" applyBorder="1" applyAlignment="1">
      <alignment horizontal="center" vertical="center"/>
    </xf>
    <xf numFmtId="176" fontId="5" fillId="0" borderId="49" xfId="0" applyNumberFormat="1" applyFont="1" applyBorder="1" applyAlignment="1">
      <alignment horizontal="center" vertical="center"/>
    </xf>
    <xf numFmtId="176" fontId="26" fillId="0" borderId="23" xfId="0" applyNumberFormat="1" applyFont="1" applyBorder="1" applyAlignment="1">
      <alignment horizontal="center" vertical="center"/>
    </xf>
    <xf numFmtId="176" fontId="5" fillId="0" borderId="24" xfId="0" applyNumberFormat="1" applyFont="1" applyBorder="1" applyAlignment="1">
      <alignment horizontal="center" vertical="center"/>
    </xf>
    <xf numFmtId="0" fontId="6" fillId="0" borderId="0" xfId="0" applyFont="1" applyAlignment="1">
      <alignment horizontal="right" vertical="center"/>
    </xf>
    <xf numFmtId="0" fontId="6" fillId="10" borderId="10" xfId="0" applyFont="1" applyFill="1" applyBorder="1" applyAlignment="1">
      <alignment horizontal="centerContinuous" vertical="center"/>
    </xf>
    <xf numFmtId="0" fontId="6" fillId="10" borderId="10" xfId="0" applyFont="1" applyFill="1" applyBorder="1" applyAlignment="1">
      <alignment horizontal="center" vertical="center"/>
    </xf>
    <xf numFmtId="0" fontId="6" fillId="10" borderId="10" xfId="0" applyFont="1" applyFill="1" applyBorder="1" applyAlignment="1">
      <alignment horizontal="center" vertical="center" wrapText="1"/>
    </xf>
    <xf numFmtId="176" fontId="6" fillId="0" borderId="10" xfId="0" applyNumberFormat="1" applyFont="1" applyBorder="1" applyAlignment="1">
      <alignment horizontal="center" vertical="center"/>
    </xf>
    <xf numFmtId="0" fontId="24" fillId="0" borderId="0" xfId="0" applyFont="1">
      <alignment vertical="center"/>
    </xf>
    <xf numFmtId="182" fontId="6" fillId="0" borderId="10" xfId="0" applyNumberFormat="1" applyFont="1" applyBorder="1">
      <alignment vertical="center"/>
    </xf>
    <xf numFmtId="0" fontId="6" fillId="0" borderId="10" xfId="0" applyFont="1" applyBorder="1" applyAlignment="1">
      <alignment vertical="center" wrapText="1"/>
    </xf>
    <xf numFmtId="182" fontId="6" fillId="0" borderId="0" xfId="0" applyNumberFormat="1" applyFont="1">
      <alignment vertical="center"/>
    </xf>
    <xf numFmtId="0" fontId="5" fillId="0" borderId="48" xfId="0" applyFont="1" applyBorder="1" applyAlignment="1">
      <alignment horizontal="center" vertical="center"/>
    </xf>
    <xf numFmtId="181" fontId="5" fillId="0" borderId="48" xfId="0" applyNumberFormat="1" applyFont="1" applyBorder="1" applyAlignment="1">
      <alignment horizontal="center" vertical="center"/>
    </xf>
    <xf numFmtId="0" fontId="5" fillId="0" borderId="0" xfId="6" applyFont="1">
      <alignment vertical="center"/>
    </xf>
    <xf numFmtId="0" fontId="5" fillId="10" borderId="10" xfId="6" applyFont="1" applyFill="1" applyBorder="1" applyAlignment="1">
      <alignment horizontal="center" vertical="center" textRotation="255"/>
    </xf>
    <xf numFmtId="0" fontId="5" fillId="10" borderId="10" xfId="6" applyFont="1" applyFill="1" applyBorder="1" applyAlignment="1">
      <alignment horizontal="center" vertical="center"/>
    </xf>
    <xf numFmtId="0" fontId="5" fillId="0" borderId="10" xfId="6" applyFont="1" applyBorder="1" applyAlignment="1">
      <alignment horizontal="center" vertical="center"/>
    </xf>
    <xf numFmtId="0" fontId="5" fillId="0" borderId="20" xfId="6" applyFont="1" applyBorder="1" applyAlignment="1">
      <alignment horizontal="center" vertical="center"/>
    </xf>
    <xf numFmtId="0" fontId="5" fillId="0" borderId="21" xfId="6" applyFont="1" applyBorder="1" applyAlignment="1">
      <alignment horizontal="center" vertical="center"/>
    </xf>
    <xf numFmtId="0" fontId="5" fillId="0" borderId="21" xfId="6" applyFont="1" applyBorder="1" applyAlignment="1">
      <alignment vertical="center" wrapText="1"/>
    </xf>
    <xf numFmtId="0" fontId="5" fillId="0" borderId="10" xfId="6" applyFont="1" applyBorder="1" applyAlignment="1">
      <alignment vertical="center" wrapText="1"/>
    </xf>
    <xf numFmtId="0" fontId="4" fillId="0" borderId="0" xfId="6" applyFont="1">
      <alignment vertical="center"/>
    </xf>
    <xf numFmtId="0" fontId="30" fillId="0" borderId="0" xfId="6" applyFont="1">
      <alignment vertical="center"/>
    </xf>
    <xf numFmtId="181" fontId="5" fillId="0" borderId="10" xfId="6" applyNumberFormat="1" applyFont="1" applyBorder="1" applyAlignment="1">
      <alignment horizontal="center" vertical="center"/>
    </xf>
    <xf numFmtId="181" fontId="5" fillId="0" borderId="20" xfId="6" applyNumberFormat="1" applyFont="1" applyBorder="1" applyAlignment="1">
      <alignment horizontal="center" vertical="center"/>
    </xf>
    <xf numFmtId="181" fontId="5" fillId="0" borderId="21" xfId="6" applyNumberFormat="1" applyFont="1" applyBorder="1" applyAlignment="1">
      <alignment horizontal="center" vertical="center"/>
    </xf>
    <xf numFmtId="0" fontId="5" fillId="0" borderId="20" xfId="6" applyFont="1" applyBorder="1" applyAlignment="1">
      <alignment vertical="center" wrapText="1"/>
    </xf>
    <xf numFmtId="0" fontId="5" fillId="0" borderId="0" xfId="7" applyFont="1">
      <alignment vertical="center"/>
    </xf>
    <xf numFmtId="49" fontId="5" fillId="10" borderId="22" xfId="8" applyNumberFormat="1" applyFont="1" applyFill="1" applyBorder="1" applyAlignment="1">
      <alignment horizontal="centerContinuous" vertical="center" wrapText="1"/>
    </xf>
    <xf numFmtId="0" fontId="5" fillId="10" borderId="24" xfId="8" applyFont="1" applyFill="1" applyBorder="1" applyAlignment="1">
      <alignment horizontal="centerContinuous" vertical="center" wrapText="1"/>
    </xf>
    <xf numFmtId="49" fontId="5" fillId="10" borderId="25" xfId="8" applyNumberFormat="1" applyFont="1" applyFill="1" applyBorder="1" applyAlignment="1">
      <alignment horizontal="center" vertical="center" wrapText="1"/>
    </xf>
    <xf numFmtId="0" fontId="5" fillId="10" borderId="25" xfId="8" applyFont="1" applyFill="1" applyBorder="1" applyAlignment="1">
      <alignment horizontal="center" vertical="center" wrapText="1"/>
    </xf>
    <xf numFmtId="176" fontId="5" fillId="0" borderId="10" xfId="7" applyNumberFormat="1" applyFont="1" applyBorder="1" applyAlignment="1">
      <alignment horizontal="center" vertical="center"/>
    </xf>
    <xf numFmtId="183" fontId="5" fillId="0" borderId="10" xfId="7" applyNumberFormat="1" applyFont="1" applyBorder="1" applyAlignment="1">
      <alignment horizontal="right" vertical="center"/>
    </xf>
    <xf numFmtId="0" fontId="4" fillId="0" borderId="0" xfId="7" applyFont="1">
      <alignment vertical="center"/>
    </xf>
    <xf numFmtId="0" fontId="5" fillId="0" borderId="10" xfId="7" applyFont="1" applyBorder="1" applyAlignment="1">
      <alignment horizontal="center" vertical="center"/>
    </xf>
    <xf numFmtId="185" fontId="5" fillId="0" borderId="10" xfId="7" applyNumberFormat="1" applyFont="1" applyBorder="1" applyAlignment="1">
      <alignment horizontal="center" vertical="center"/>
    </xf>
    <xf numFmtId="0" fontId="5" fillId="0" borderId="25" xfId="7" applyFont="1" applyBorder="1">
      <alignment vertical="center"/>
    </xf>
    <xf numFmtId="0" fontId="5" fillId="0" borderId="10" xfId="7" applyFont="1" applyBorder="1" applyAlignment="1">
      <alignment vertical="center" wrapText="1"/>
    </xf>
    <xf numFmtId="0" fontId="6" fillId="0" borderId="0" xfId="7" applyFont="1">
      <alignment vertical="center"/>
    </xf>
    <xf numFmtId="184" fontId="5" fillId="0" borderId="10" xfId="7" applyNumberFormat="1" applyFont="1" applyBorder="1" applyAlignment="1">
      <alignment horizontal="center" vertical="center" shrinkToFit="1"/>
    </xf>
    <xf numFmtId="176" fontId="12" fillId="10" borderId="10" xfId="7" applyNumberFormat="1" applyFont="1" applyFill="1" applyBorder="1" applyAlignment="1">
      <alignment horizontal="center" vertical="center"/>
    </xf>
    <xf numFmtId="183" fontId="12" fillId="10" borderId="10" xfId="7" applyNumberFormat="1" applyFont="1" applyFill="1" applyBorder="1" applyAlignment="1">
      <alignment horizontal="right" vertical="center"/>
    </xf>
    <xf numFmtId="0" fontId="32" fillId="10" borderId="10" xfId="8" applyFont="1" applyFill="1" applyBorder="1" applyAlignment="1">
      <alignment horizontal="center" vertical="center"/>
    </xf>
    <xf numFmtId="0" fontId="19" fillId="0" borderId="50" xfId="7" applyFont="1" applyBorder="1" applyAlignment="1">
      <alignment horizontal="center" vertical="center"/>
    </xf>
    <xf numFmtId="0" fontId="5" fillId="0" borderId="50" xfId="7" applyFont="1" applyBorder="1" applyAlignment="1">
      <alignment horizontal="center" vertical="center"/>
    </xf>
    <xf numFmtId="0" fontId="5" fillId="0" borderId="50" xfId="7" applyFont="1" applyBorder="1" applyAlignment="1">
      <alignment vertical="center" wrapText="1"/>
    </xf>
    <xf numFmtId="176" fontId="5" fillId="0" borderId="50" xfId="7" applyNumberFormat="1" applyFont="1" applyBorder="1" applyAlignment="1">
      <alignment horizontal="center" vertical="center"/>
    </xf>
    <xf numFmtId="183" fontId="5" fillId="0" borderId="50" xfId="7" applyNumberFormat="1" applyFont="1" applyBorder="1" applyAlignment="1">
      <alignment horizontal="right" vertic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176" fontId="6" fillId="0" borderId="15" xfId="0" applyNumberFormat="1" applyFont="1" applyBorder="1" applyAlignment="1">
      <alignment horizontal="center" vertical="center"/>
    </xf>
    <xf numFmtId="176" fontId="6" fillId="0" borderId="16" xfId="0" applyNumberFormat="1"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2" fillId="10" borderId="24" xfId="7" applyFont="1" applyFill="1" applyBorder="1" applyAlignment="1">
      <alignment horizontal="left" vertical="center" wrapText="1"/>
    </xf>
    <xf numFmtId="176" fontId="12" fillId="0" borderId="10" xfId="7" applyNumberFormat="1" applyFont="1" applyBorder="1" applyAlignment="1">
      <alignment horizontal="center" vertical="center"/>
    </xf>
    <xf numFmtId="183" fontId="12" fillId="0" borderId="10" xfId="7" applyNumberFormat="1" applyFont="1" applyBorder="1" applyAlignment="1">
      <alignment horizontal="right" vertical="center"/>
    </xf>
    <xf numFmtId="38" fontId="24" fillId="3" borderId="1" xfId="10" applyFont="1" applyFill="1" applyBorder="1">
      <alignment vertical="center"/>
    </xf>
    <xf numFmtId="0" fontId="33" fillId="0" borderId="0" xfId="7" applyFont="1">
      <alignment vertical="center"/>
    </xf>
    <xf numFmtId="185" fontId="5" fillId="0" borderId="0" xfId="7" applyNumberFormat="1" applyFont="1">
      <alignment vertical="center"/>
    </xf>
    <xf numFmtId="186" fontId="6" fillId="11" borderId="10" xfId="8" applyNumberFormat="1" applyFont="1" applyFill="1" applyBorder="1" applyAlignment="1">
      <alignment horizontal="right" vertical="center"/>
    </xf>
    <xf numFmtId="0" fontId="12" fillId="0" borderId="0" xfId="9" applyFont="1">
      <alignment vertical="center"/>
    </xf>
    <xf numFmtId="0" fontId="12" fillId="0" borderId="0" xfId="8" applyFont="1">
      <alignment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10" borderId="5" xfId="0" applyFont="1" applyFill="1" applyBorder="1" applyAlignment="1">
      <alignment horizontal="center" vertical="center"/>
    </xf>
    <xf numFmtId="0" fontId="5" fillId="10" borderId="9" xfId="0" applyFont="1" applyFill="1" applyBorder="1" applyAlignment="1">
      <alignment horizontal="center" vertical="center"/>
    </xf>
    <xf numFmtId="0" fontId="5" fillId="10" borderId="6" xfId="0" applyFont="1" applyFill="1" applyBorder="1" applyAlignment="1">
      <alignment horizontal="center" vertical="center"/>
    </xf>
    <xf numFmtId="0" fontId="5" fillId="10" borderId="7" xfId="0" applyFont="1" applyFill="1" applyBorder="1" applyAlignment="1">
      <alignment horizontal="center" vertical="center"/>
    </xf>
    <xf numFmtId="0" fontId="5" fillId="10" borderId="8" xfId="0" applyFont="1" applyFill="1" applyBorder="1" applyAlignment="1">
      <alignment horizontal="center" vertic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176" fontId="6" fillId="0" borderId="20" xfId="0" applyNumberFormat="1" applyFont="1" applyBorder="1" applyAlignment="1">
      <alignment horizontal="center" vertical="center"/>
    </xf>
    <xf numFmtId="176" fontId="6" fillId="0" borderId="25" xfId="0" applyNumberFormat="1" applyFont="1" applyBorder="1" applyAlignment="1">
      <alignment horizontal="center" vertical="center"/>
    </xf>
    <xf numFmtId="0" fontId="6"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10" xfId="6" applyFont="1" applyBorder="1" applyAlignment="1">
      <alignment horizontal="center" vertical="center"/>
    </xf>
    <xf numFmtId="0" fontId="5" fillId="0" borderId="20" xfId="6" applyFont="1" applyBorder="1" applyAlignment="1">
      <alignment horizontal="center" vertical="center"/>
    </xf>
    <xf numFmtId="0" fontId="5" fillId="0" borderId="21" xfId="6" applyFont="1" applyBorder="1" applyAlignment="1">
      <alignment horizontal="center" vertical="center"/>
    </xf>
    <xf numFmtId="0" fontId="5" fillId="10" borderId="20" xfId="8" applyFont="1" applyFill="1" applyBorder="1" applyAlignment="1">
      <alignment horizontal="center" vertical="center"/>
    </xf>
    <xf numFmtId="0" fontId="5" fillId="10" borderId="25" xfId="8" applyFont="1" applyFill="1" applyBorder="1" applyAlignment="1">
      <alignment horizontal="center" vertical="center"/>
    </xf>
    <xf numFmtId="0" fontId="5" fillId="10" borderId="26" xfId="8" applyFont="1" applyFill="1" applyBorder="1" applyAlignment="1">
      <alignment horizontal="center" vertical="center"/>
    </xf>
    <xf numFmtId="0" fontId="5" fillId="10" borderId="27" xfId="8" applyFont="1" applyFill="1" applyBorder="1" applyAlignment="1">
      <alignment horizontal="center" vertical="center"/>
    </xf>
    <xf numFmtId="0" fontId="5" fillId="10" borderId="28" xfId="8" applyFont="1" applyFill="1" applyBorder="1" applyAlignment="1">
      <alignment horizontal="center" vertical="center"/>
    </xf>
    <xf numFmtId="0" fontId="5" fillId="10" borderId="29" xfId="8" applyFont="1" applyFill="1" applyBorder="1" applyAlignment="1">
      <alignment horizontal="center" vertical="center"/>
    </xf>
    <xf numFmtId="0" fontId="5" fillId="10" borderId="30" xfId="8" applyFont="1" applyFill="1" applyBorder="1" applyAlignment="1">
      <alignment horizontal="center" vertical="center"/>
    </xf>
    <xf numFmtId="0" fontId="5" fillId="10" borderId="31" xfId="8" applyFont="1" applyFill="1" applyBorder="1" applyAlignment="1">
      <alignment horizontal="center" vertical="center"/>
    </xf>
    <xf numFmtId="49" fontId="5" fillId="10" borderId="20" xfId="8" applyNumberFormat="1" applyFont="1" applyFill="1" applyBorder="1" applyAlignment="1">
      <alignment horizontal="center" vertical="center" wrapText="1"/>
    </xf>
    <xf numFmtId="49" fontId="5" fillId="10" borderId="25" xfId="8" applyNumberFormat="1" applyFont="1" applyFill="1" applyBorder="1" applyAlignment="1">
      <alignment horizontal="center" vertical="center" wrapText="1"/>
    </xf>
    <xf numFmtId="0" fontId="5" fillId="10" borderId="20" xfId="8" applyFont="1" applyFill="1" applyBorder="1" applyAlignment="1">
      <alignment horizontal="center" vertical="center" wrapText="1"/>
    </xf>
    <xf numFmtId="0" fontId="5" fillId="10" borderId="25" xfId="8" applyFont="1" applyFill="1" applyBorder="1" applyAlignment="1">
      <alignment horizontal="center" vertical="center" wrapText="1"/>
    </xf>
    <xf numFmtId="0" fontId="19" fillId="0" borderId="20" xfId="7" applyFont="1" applyBorder="1" applyAlignment="1">
      <alignment horizontal="center" vertical="center" wrapText="1"/>
    </xf>
    <xf numFmtId="0" fontId="19" fillId="0" borderId="45" xfId="7" applyFont="1" applyBorder="1" applyAlignment="1">
      <alignment horizontal="center" vertical="center"/>
    </xf>
    <xf numFmtId="0" fontId="19" fillId="0" borderId="25" xfId="7" applyFont="1" applyBorder="1" applyAlignment="1">
      <alignment horizontal="center" vertical="center"/>
    </xf>
    <xf numFmtId="0" fontId="5" fillId="0" borderId="20" xfId="7" applyFont="1" applyBorder="1" applyAlignment="1">
      <alignment horizontal="center" vertical="center"/>
    </xf>
    <xf numFmtId="0" fontId="5" fillId="0" borderId="45" xfId="7" applyFont="1" applyBorder="1" applyAlignment="1">
      <alignment horizontal="center" vertical="center"/>
    </xf>
    <xf numFmtId="0" fontId="5" fillId="0" borderId="25" xfId="7" applyFont="1" applyBorder="1" applyAlignment="1">
      <alignment horizontal="center" vertical="center"/>
    </xf>
    <xf numFmtId="0" fontId="12" fillId="10" borderId="20" xfId="7" applyFont="1" applyFill="1" applyBorder="1" applyAlignment="1">
      <alignment horizontal="left" vertical="center" wrapText="1"/>
    </xf>
    <xf numFmtId="0" fontId="12" fillId="10" borderId="25" xfId="7" applyFont="1" applyFill="1" applyBorder="1" applyAlignment="1">
      <alignment horizontal="left" vertical="center" wrapText="1"/>
    </xf>
    <xf numFmtId="0" fontId="5" fillId="0" borderId="22" xfId="7" applyFont="1" applyBorder="1" applyAlignment="1">
      <alignment vertical="center" shrinkToFit="1"/>
    </xf>
    <xf numFmtId="0" fontId="5" fillId="0" borderId="24" xfId="7" applyFont="1" applyBorder="1" applyAlignment="1">
      <alignment vertical="center" shrinkToFit="1"/>
    </xf>
    <xf numFmtId="0" fontId="12" fillId="10" borderId="22" xfId="7" applyFont="1" applyFill="1" applyBorder="1" applyAlignment="1">
      <alignment vertical="center" wrapText="1"/>
    </xf>
    <xf numFmtId="0" fontId="12" fillId="10" borderId="24" xfId="7" applyFont="1" applyFill="1" applyBorder="1" applyAlignment="1">
      <alignment vertical="center" wrapText="1"/>
    </xf>
    <xf numFmtId="0" fontId="5" fillId="0" borderId="22" xfId="7" applyFont="1" applyBorder="1" applyAlignment="1">
      <alignment vertical="center" wrapText="1"/>
    </xf>
    <xf numFmtId="0" fontId="5" fillId="0" borderId="24" xfId="7" applyFont="1" applyBorder="1" applyAlignment="1">
      <alignment vertical="center" wrapText="1"/>
    </xf>
    <xf numFmtId="0" fontId="5" fillId="0" borderId="10" xfId="7" applyFont="1" applyBorder="1" applyAlignment="1">
      <alignment horizontal="center" vertical="center"/>
    </xf>
    <xf numFmtId="0" fontId="12" fillId="0" borderId="22" xfId="7" applyFont="1" applyBorder="1" applyAlignment="1">
      <alignment vertical="center" wrapText="1"/>
    </xf>
    <xf numFmtId="0" fontId="12" fillId="0" borderId="24" xfId="7" applyFont="1" applyBorder="1" applyAlignment="1">
      <alignment vertical="center" wrapText="1"/>
    </xf>
    <xf numFmtId="0" fontId="12" fillId="10" borderId="22" xfId="7" applyFont="1" applyFill="1" applyBorder="1" applyAlignment="1">
      <alignment vertical="center" shrinkToFit="1"/>
    </xf>
    <xf numFmtId="0" fontId="12" fillId="10" borderId="24" xfId="7" applyFont="1" applyFill="1" applyBorder="1" applyAlignment="1">
      <alignment vertical="center" shrinkToFit="1"/>
    </xf>
    <xf numFmtId="0" fontId="5" fillId="0" borderId="22" xfId="7" applyFont="1" applyBorder="1" applyAlignment="1">
      <alignment horizontal="left" vertical="center" wrapText="1"/>
    </xf>
    <xf numFmtId="0" fontId="5" fillId="0" borderId="24" xfId="7" applyFont="1" applyBorder="1" applyAlignment="1">
      <alignment horizontal="left" vertical="center" wrapText="1"/>
    </xf>
    <xf numFmtId="0" fontId="5" fillId="11" borderId="37" xfId="8" applyFont="1" applyFill="1" applyBorder="1" applyAlignment="1">
      <alignment vertical="top" wrapText="1"/>
    </xf>
    <xf numFmtId="0" fontId="5" fillId="11" borderId="35" xfId="8" applyFont="1" applyFill="1" applyBorder="1" applyAlignment="1">
      <alignment vertical="top" wrapText="1"/>
    </xf>
    <xf numFmtId="0" fontId="12" fillId="10" borderId="40" xfId="8" applyFont="1" applyFill="1" applyBorder="1" applyAlignment="1">
      <alignment horizontal="center" vertical="center"/>
    </xf>
    <xf numFmtId="0" fontId="19" fillId="11" borderId="37" xfId="8" applyFont="1" applyFill="1" applyBorder="1" applyAlignment="1">
      <alignment vertical="top" wrapText="1"/>
    </xf>
    <xf numFmtId="0" fontId="19" fillId="11" borderId="35" xfId="8" applyFont="1" applyFill="1" applyBorder="1" applyAlignment="1">
      <alignment vertical="top" wrapText="1"/>
    </xf>
    <xf numFmtId="0" fontId="12" fillId="10" borderId="6" xfId="8" applyFont="1" applyFill="1" applyBorder="1" applyAlignment="1">
      <alignment horizontal="center" vertical="center"/>
    </xf>
    <xf numFmtId="0" fontId="12" fillId="10" borderId="47" xfId="8" applyFont="1" applyFill="1" applyBorder="1" applyAlignment="1">
      <alignment horizontal="center" vertical="center"/>
    </xf>
    <xf numFmtId="0" fontId="5" fillId="11" borderId="12" xfId="8" applyFont="1" applyFill="1" applyBorder="1" applyAlignment="1">
      <alignment vertical="top" wrapText="1"/>
    </xf>
    <xf numFmtId="0" fontId="5" fillId="11" borderId="46" xfId="8" applyFont="1" applyFill="1" applyBorder="1" applyAlignment="1">
      <alignment vertical="top" wrapText="1"/>
    </xf>
    <xf numFmtId="0" fontId="5" fillId="11" borderId="17" xfId="8" applyFont="1" applyFill="1" applyBorder="1" applyAlignment="1">
      <alignment vertical="top" wrapText="1"/>
    </xf>
  </cellXfs>
  <cellStyles count="11">
    <cellStyle name="桁区切り" xfId="10" builtinId="6"/>
    <cellStyle name="標準" xfId="0" builtinId="0"/>
    <cellStyle name="標準 2" xfId="3" xr:uid="{00000000-0005-0000-0000-000001000000}"/>
    <cellStyle name="標準 2 2" xfId="1" xr:uid="{00000000-0005-0000-0000-000002000000}"/>
    <cellStyle name="標準 2 3" xfId="6" xr:uid="{00000000-0005-0000-0000-000003000000}"/>
    <cellStyle name="標準 3" xfId="4" xr:uid="{00000000-0005-0000-0000-000004000000}"/>
    <cellStyle name="標準 3 2" xfId="7" xr:uid="{00000000-0005-0000-0000-000005000000}"/>
    <cellStyle name="標準 3 2 2" xfId="9" xr:uid="{00000000-0005-0000-0000-000006000000}"/>
    <cellStyle name="標準 5" xfId="5" xr:uid="{00000000-0005-0000-0000-000007000000}"/>
    <cellStyle name="標準 5 2" xfId="8" xr:uid="{00000000-0005-0000-0000-000008000000}"/>
    <cellStyle name="標準_Ｑ１_大和図表(ﾘﾃｰﾙ)" xfId="2" xr:uid="{00000000-0005-0000-0000-000009000000}"/>
  </cellStyles>
  <dxfs count="0"/>
  <tableStyles count="0" defaultTableStyle="TableStyleMedium2" defaultPivotStyle="PivotStyleLight16"/>
  <colors>
    <mruColors>
      <color rgb="FF0000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645473484778567E-2"/>
          <c:y val="0.1735031787693205"/>
          <c:w val="0.88079893898720363"/>
          <c:h val="0.6924159813356664"/>
        </c:manualLayout>
      </c:layout>
      <c:lineChart>
        <c:grouping val="standard"/>
        <c:varyColors val="0"/>
        <c:ser>
          <c:idx val="0"/>
          <c:order val="0"/>
          <c:tx>
            <c:strRef>
              <c:f>性別!$M$4</c:f>
              <c:strCache>
                <c:ptCount val="1"/>
                <c:pt idx="0">
                  <c:v>男性</c:v>
                </c:pt>
              </c:strCache>
            </c:strRef>
          </c:tx>
          <c:spPr>
            <a:ln w="28575" cap="rnd">
              <a:solidFill>
                <a:schemeClr val="accent1"/>
              </a:solidFill>
              <a:round/>
            </a:ln>
            <a:effectLst/>
          </c:spPr>
          <c:marker>
            <c:symbol val="diamond"/>
            <c:size val="9"/>
            <c:spPr>
              <a:solidFill>
                <a:srgbClr val="002060"/>
              </a:solidFill>
              <a:ln w="9525">
                <a:solidFill>
                  <a:srgbClr val="002060"/>
                </a:solidFill>
              </a:ln>
              <a:effectLst/>
            </c:spPr>
          </c:marker>
          <c:dLbls>
            <c:dLbl>
              <c:idx val="0"/>
              <c:layout>
                <c:manualLayout>
                  <c:x val="-5.3192929197103424E-2"/>
                  <c:y val="6.93508175977464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DD-4E51-84F1-D257F5DDE225}"/>
                </c:ext>
              </c:extLst>
            </c:dLbl>
            <c:dLbl>
              <c:idx val="1"/>
              <c:layout>
                <c:manualLayout>
                  <c:x val="-6.1225057711159596E-2"/>
                  <c:y val="6.49263701850352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DD-4E51-84F1-D257F5DDE225}"/>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性別!$P$3:$Y$3</c:f>
              <c:strCache>
                <c:ptCount val="10"/>
                <c:pt idx="0">
                  <c:v>H28</c:v>
                </c:pt>
                <c:pt idx="1">
                  <c:v>H29</c:v>
                </c:pt>
                <c:pt idx="2">
                  <c:v>H30</c:v>
                </c:pt>
                <c:pt idx="3">
                  <c:v>R1</c:v>
                </c:pt>
                <c:pt idx="4">
                  <c:v>R2</c:v>
                </c:pt>
                <c:pt idx="5">
                  <c:v>R3</c:v>
                </c:pt>
                <c:pt idx="6">
                  <c:v>R4</c:v>
                </c:pt>
                <c:pt idx="7">
                  <c:v>R5</c:v>
                </c:pt>
                <c:pt idx="8">
                  <c:v>R6</c:v>
                </c:pt>
                <c:pt idx="9">
                  <c:v>R7</c:v>
                </c:pt>
              </c:strCache>
            </c:strRef>
          </c:cat>
          <c:val>
            <c:numRef>
              <c:f>性別!$P$4:$Y$4</c:f>
              <c:numCache>
                <c:formatCode>0.0"%"</c:formatCode>
                <c:ptCount val="10"/>
                <c:pt idx="0">
                  <c:v>38</c:v>
                </c:pt>
                <c:pt idx="1">
                  <c:v>38.1</c:v>
                </c:pt>
                <c:pt idx="2">
                  <c:v>39.1</c:v>
                </c:pt>
                <c:pt idx="3">
                  <c:v>41</c:v>
                </c:pt>
                <c:pt idx="4">
                  <c:v>42.5</c:v>
                </c:pt>
                <c:pt idx="5">
                  <c:v>41.8</c:v>
                </c:pt>
                <c:pt idx="6">
                  <c:v>42.2</c:v>
                </c:pt>
                <c:pt idx="7">
                  <c:v>41</c:v>
                </c:pt>
                <c:pt idx="8">
                  <c:v>43.1</c:v>
                </c:pt>
                <c:pt idx="9">
                  <c:v>41.897810218978101</c:v>
                </c:pt>
              </c:numCache>
            </c:numRef>
          </c:val>
          <c:smooth val="0"/>
          <c:extLst>
            <c:ext xmlns:c16="http://schemas.microsoft.com/office/drawing/2014/chart" uri="{C3380CC4-5D6E-409C-BE32-E72D297353CC}">
              <c16:uniqueId val="{00000002-2949-4F23-8ADB-CB7581565A79}"/>
            </c:ext>
          </c:extLst>
        </c:ser>
        <c:ser>
          <c:idx val="1"/>
          <c:order val="1"/>
          <c:tx>
            <c:strRef>
              <c:f>性別!$M$5</c:f>
              <c:strCache>
                <c:ptCount val="1"/>
                <c:pt idx="0">
                  <c:v>女性</c:v>
                </c:pt>
              </c:strCache>
            </c:strRef>
          </c:tx>
          <c:spPr>
            <a:ln w="28575" cap="rnd">
              <a:solidFill>
                <a:schemeClr val="accent2"/>
              </a:solidFill>
              <a:round/>
            </a:ln>
            <a:effectLst/>
          </c:spPr>
          <c:marker>
            <c:symbol val="square"/>
            <c:size val="9"/>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性別!$P$3:$Y$3</c:f>
              <c:strCache>
                <c:ptCount val="10"/>
                <c:pt idx="0">
                  <c:v>H28</c:v>
                </c:pt>
                <c:pt idx="1">
                  <c:v>H29</c:v>
                </c:pt>
                <c:pt idx="2">
                  <c:v>H30</c:v>
                </c:pt>
                <c:pt idx="3">
                  <c:v>R1</c:v>
                </c:pt>
                <c:pt idx="4">
                  <c:v>R2</c:v>
                </c:pt>
                <c:pt idx="5">
                  <c:v>R3</c:v>
                </c:pt>
                <c:pt idx="6">
                  <c:v>R4</c:v>
                </c:pt>
                <c:pt idx="7">
                  <c:v>R5</c:v>
                </c:pt>
                <c:pt idx="8">
                  <c:v>R6</c:v>
                </c:pt>
                <c:pt idx="9">
                  <c:v>R7</c:v>
                </c:pt>
              </c:strCache>
            </c:strRef>
          </c:cat>
          <c:val>
            <c:numRef>
              <c:f>性別!$P$5:$Y$5</c:f>
              <c:numCache>
                <c:formatCode>0.0"%"</c:formatCode>
                <c:ptCount val="10"/>
                <c:pt idx="0">
                  <c:v>60.2</c:v>
                </c:pt>
                <c:pt idx="1">
                  <c:v>60.2</c:v>
                </c:pt>
                <c:pt idx="2">
                  <c:v>59.6</c:v>
                </c:pt>
                <c:pt idx="3">
                  <c:v>56.4</c:v>
                </c:pt>
                <c:pt idx="4">
                  <c:v>55.2</c:v>
                </c:pt>
                <c:pt idx="5">
                  <c:v>56.3</c:v>
                </c:pt>
                <c:pt idx="6">
                  <c:v>55.6</c:v>
                </c:pt>
                <c:pt idx="7">
                  <c:v>57.1</c:v>
                </c:pt>
                <c:pt idx="8">
                  <c:v>54.4</c:v>
                </c:pt>
                <c:pt idx="9">
                  <c:v>56.715328467153306</c:v>
                </c:pt>
              </c:numCache>
            </c:numRef>
          </c:val>
          <c:smooth val="0"/>
          <c:extLst>
            <c:ext xmlns:c16="http://schemas.microsoft.com/office/drawing/2014/chart" uri="{C3380CC4-5D6E-409C-BE32-E72D297353CC}">
              <c16:uniqueId val="{00000003-2949-4F23-8ADB-CB7581565A79}"/>
            </c:ext>
          </c:extLst>
        </c:ser>
        <c:ser>
          <c:idx val="2"/>
          <c:order val="2"/>
          <c:tx>
            <c:strRef>
              <c:f>性別!$M$6</c:f>
              <c:strCache>
                <c:ptCount val="1"/>
                <c:pt idx="0">
                  <c:v>回答しない・その他</c:v>
                </c:pt>
              </c:strCache>
            </c:strRef>
          </c:tx>
          <c:spPr>
            <a:ln w="28575" cap="rnd">
              <a:solidFill>
                <a:schemeClr val="tx1"/>
              </a:solidFill>
              <a:round/>
            </a:ln>
            <a:effectLst/>
          </c:spPr>
          <c:marker>
            <c:symbol val="circle"/>
            <c:size val="10"/>
            <c:spPr>
              <a:solidFill>
                <a:srgbClr val="FFFF00"/>
              </a:solidFill>
              <a:ln w="9525">
                <a:solidFill>
                  <a:schemeClr val="tx1"/>
                </a:solidFill>
              </a:ln>
              <a:effectLst/>
            </c:spPr>
          </c:marker>
          <c:dLbls>
            <c:dLbl>
              <c:idx val="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DD-4E51-84F1-D257F5DDE225}"/>
                </c:ext>
              </c:extLst>
            </c:dLbl>
            <c:dLbl>
              <c:idx val="5"/>
              <c:layout>
                <c:manualLayout>
                  <c:x val="-4.7618990968896664E-2"/>
                  <c:y val="-9.003109551065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DD-4E51-84F1-D257F5DDE225}"/>
                </c:ext>
              </c:extLst>
            </c:dLbl>
            <c:dLbl>
              <c:idx val="6"/>
              <c:layout>
                <c:manualLayout>
                  <c:x val="-4.7214360184449779E-2"/>
                  <c:y val="-9.10307898259706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49-4F23-8ADB-CB7581565A79}"/>
                </c:ext>
              </c:extLst>
            </c:dLbl>
            <c:dLbl>
              <c:idx val="7"/>
              <c:layout>
                <c:manualLayout>
                  <c:x val="-4.1548636962315803E-2"/>
                  <c:y val="-9.6385542168674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49-4F23-8ADB-CB7581565A79}"/>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A5-47A1-80ED-B8F7A05DF790}"/>
                </c:ext>
              </c:extLst>
            </c:dLbl>
            <c:dLbl>
              <c:idx val="9"/>
              <c:layout>
                <c:manualLayout>
                  <c:x val="-4.0033366392383064E-2"/>
                  <c:y val="-9.6385542168674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D4-42AC-8D1E-7F27FE71152C}"/>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性別!$P$3:$Y$3</c:f>
              <c:strCache>
                <c:ptCount val="10"/>
                <c:pt idx="0">
                  <c:v>H28</c:v>
                </c:pt>
                <c:pt idx="1">
                  <c:v>H29</c:v>
                </c:pt>
                <c:pt idx="2">
                  <c:v>H30</c:v>
                </c:pt>
                <c:pt idx="3">
                  <c:v>R1</c:v>
                </c:pt>
                <c:pt idx="4">
                  <c:v>R2</c:v>
                </c:pt>
                <c:pt idx="5">
                  <c:v>R3</c:v>
                </c:pt>
                <c:pt idx="6">
                  <c:v>R4</c:v>
                </c:pt>
                <c:pt idx="7">
                  <c:v>R5</c:v>
                </c:pt>
                <c:pt idx="8">
                  <c:v>R6</c:v>
                </c:pt>
                <c:pt idx="9">
                  <c:v>R7</c:v>
                </c:pt>
              </c:strCache>
            </c:strRef>
          </c:cat>
          <c:val>
            <c:numRef>
              <c:f>性別!$P$6:$Y$6</c:f>
              <c:numCache>
                <c:formatCode>0.0"%"</c:formatCode>
                <c:ptCount val="10"/>
                <c:pt idx="4">
                  <c:v>0.9</c:v>
                </c:pt>
                <c:pt idx="5">
                  <c:v>0.8</c:v>
                </c:pt>
                <c:pt idx="6">
                  <c:v>1.3</c:v>
                </c:pt>
                <c:pt idx="7">
                  <c:v>1.2</c:v>
                </c:pt>
                <c:pt idx="8">
                  <c:v>1</c:v>
                </c:pt>
                <c:pt idx="9">
                  <c:v>0.43795620437956201</c:v>
                </c:pt>
              </c:numCache>
            </c:numRef>
          </c:val>
          <c:smooth val="0"/>
          <c:extLst>
            <c:ext xmlns:c16="http://schemas.microsoft.com/office/drawing/2014/chart" uri="{C3380CC4-5D6E-409C-BE32-E72D297353CC}">
              <c16:uniqueId val="{00000005-2949-4F23-8ADB-CB7581565A79}"/>
            </c:ext>
          </c:extLst>
        </c:ser>
        <c:dLbls>
          <c:showLegendKey val="0"/>
          <c:showVal val="0"/>
          <c:showCatName val="0"/>
          <c:showSerName val="0"/>
          <c:showPercent val="0"/>
          <c:showBubbleSize val="0"/>
        </c:dLbls>
        <c:marker val="1"/>
        <c:smooth val="0"/>
        <c:axId val="460909727"/>
        <c:axId val="457530223"/>
      </c:lineChart>
      <c:catAx>
        <c:axId val="46090972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457530223"/>
        <c:crosses val="autoZero"/>
        <c:auto val="1"/>
        <c:lblAlgn val="ctr"/>
        <c:lblOffset val="100"/>
        <c:noMultiLvlLbl val="0"/>
      </c:catAx>
      <c:valAx>
        <c:axId val="457530223"/>
        <c:scaling>
          <c:orientation val="minMax"/>
          <c:max val="80"/>
          <c:min val="0"/>
        </c:scaling>
        <c:delete val="0"/>
        <c:axPos val="l"/>
        <c:majorGridlines>
          <c:spPr>
            <a:ln w="9525" cap="flat" cmpd="sng" algn="ctr">
              <a:noFill/>
              <a:round/>
            </a:ln>
            <a:effectLst/>
          </c:spPr>
        </c:majorGridlines>
        <c:title>
          <c:tx>
            <c:rich>
              <a:bodyPr rot="0" spcFirstLastPara="1" vertOverflow="ellipsis"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r>
                  <a:rPr lang="ja-JP"/>
                  <a:t>（％）</a:t>
                </a:r>
              </a:p>
            </c:rich>
          </c:tx>
          <c:layout>
            <c:manualLayout>
              <c:xMode val="edge"/>
              <c:yMode val="edge"/>
              <c:x val="1.1904761904761904E-2"/>
              <c:y val="2.7022222222222218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title>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460909727"/>
        <c:crosses val="autoZero"/>
        <c:crossBetween val="between"/>
        <c:majorUnit val="20"/>
      </c:valAx>
      <c:spPr>
        <a:noFill/>
        <a:ln>
          <a:solidFill>
            <a:schemeClr val="tx1"/>
          </a:solidFill>
        </a:ln>
        <a:effectLst/>
      </c:spPr>
    </c:plotArea>
    <c:legend>
      <c:legendPos val="b"/>
      <c:layout>
        <c:manualLayout>
          <c:xMode val="edge"/>
          <c:yMode val="edge"/>
          <c:x val="0.23466527527432565"/>
          <c:y val="3.8567141724106919E-2"/>
          <c:w val="0.53572694979392632"/>
          <c:h val="0.117051968503937"/>
        </c:manualLayout>
      </c:layout>
      <c:overlay val="0"/>
      <c:spPr>
        <a:noFill/>
        <a:ln>
          <a:solidFill>
            <a:schemeClr val="tx1"/>
          </a:solidFill>
        </a:ln>
        <a:effectLst/>
      </c:spPr>
      <c:txPr>
        <a:bodyPr rot="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chemeClr val="tx1"/>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F084-4184-82AC-917A64C06103}"/>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2-E7C9-4F9D-BFF1-7A7E13047141}"/>
              </c:ext>
            </c:extLst>
          </c:dPt>
          <c:dLbls>
            <c:dLbl>
              <c:idx val="0"/>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b"/>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EA15-4CA9-9BB3-4EAE376F9881}"/>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15-4CA9-9BB3-4EAE376F9881}"/>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まちづくりグラフ!$Q$45:$T$45</c:f>
              <c:strCache>
                <c:ptCount val="4"/>
                <c:pt idx="0">
                  <c:v>R5</c:v>
                </c:pt>
                <c:pt idx="1">
                  <c:v>R6</c:v>
                </c:pt>
                <c:pt idx="2">
                  <c:v>R7</c:v>
                </c:pt>
                <c:pt idx="3">
                  <c:v>目標値
(R8)</c:v>
                </c:pt>
              </c:strCache>
            </c:strRef>
          </c:cat>
          <c:val>
            <c:numRef>
              <c:f>まちづくりグラフ!$Q$46:$T$46</c:f>
              <c:numCache>
                <c:formatCode>0.0</c:formatCode>
                <c:ptCount val="4"/>
                <c:pt idx="0">
                  <c:v>60.7</c:v>
                </c:pt>
                <c:pt idx="1">
                  <c:v>61.1</c:v>
                </c:pt>
                <c:pt idx="2">
                  <c:v>68.9051094890511</c:v>
                </c:pt>
                <c:pt idx="3">
                  <c:v>53</c:v>
                </c:pt>
              </c:numCache>
            </c:numRef>
          </c:val>
          <c:smooth val="0"/>
          <c:extLst>
            <c:ext xmlns:c16="http://schemas.microsoft.com/office/drawing/2014/chart" uri="{C3380CC4-5D6E-409C-BE32-E72D297353CC}">
              <c16:uniqueId val="{00000002-F084-4184-82AC-917A64C06103}"/>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80"/>
          <c:min val="5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DA25-4DD4-BB0E-328B0E065E08}"/>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2-488A-4F2E-ABC9-67C778BB58DF}"/>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25-4DD4-BB0E-328B0E065E08}"/>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まちづくりグラフ!$Q$53:$T$53</c:f>
              <c:strCache>
                <c:ptCount val="4"/>
                <c:pt idx="0">
                  <c:v>R5</c:v>
                </c:pt>
                <c:pt idx="1">
                  <c:v>R6</c:v>
                </c:pt>
                <c:pt idx="2">
                  <c:v>R7</c:v>
                </c:pt>
                <c:pt idx="3">
                  <c:v>目標値
(R8)</c:v>
                </c:pt>
              </c:strCache>
            </c:strRef>
          </c:cat>
          <c:val>
            <c:numRef>
              <c:f>まちづくりグラフ!$Q$54:$T$54</c:f>
              <c:numCache>
                <c:formatCode>0.0</c:formatCode>
                <c:ptCount val="4"/>
                <c:pt idx="0">
                  <c:v>68.599999999999994</c:v>
                </c:pt>
                <c:pt idx="1">
                  <c:v>69.099999999999994</c:v>
                </c:pt>
                <c:pt idx="2">
                  <c:v>72.8</c:v>
                </c:pt>
                <c:pt idx="3">
                  <c:v>75.5</c:v>
                </c:pt>
              </c:numCache>
            </c:numRef>
          </c:val>
          <c:smooth val="0"/>
          <c:extLst>
            <c:ext xmlns:c16="http://schemas.microsoft.com/office/drawing/2014/chart" uri="{C3380CC4-5D6E-409C-BE32-E72D297353CC}">
              <c16:uniqueId val="{00000002-DA25-4DD4-BB0E-328B0E065E08}"/>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D149-49A2-9E29-3E53FB43DF9B}"/>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2-61F2-4370-88A0-367FF03841C1}"/>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49-49A2-9E29-3E53FB43DF9B}"/>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まちづくりグラフ!$Q$61:$T$61</c:f>
              <c:strCache>
                <c:ptCount val="4"/>
                <c:pt idx="0">
                  <c:v>R5</c:v>
                </c:pt>
                <c:pt idx="1">
                  <c:v>R6</c:v>
                </c:pt>
                <c:pt idx="2">
                  <c:v>R7</c:v>
                </c:pt>
                <c:pt idx="3">
                  <c:v>目標値
(R8)</c:v>
                </c:pt>
              </c:strCache>
            </c:strRef>
          </c:cat>
          <c:val>
            <c:numRef>
              <c:f>まちづくりグラフ!$Q$62:$T$62</c:f>
              <c:numCache>
                <c:formatCode>0.0</c:formatCode>
                <c:ptCount val="4"/>
                <c:pt idx="0">
                  <c:v>69.599999999999994</c:v>
                </c:pt>
                <c:pt idx="1">
                  <c:v>70.5</c:v>
                </c:pt>
                <c:pt idx="2">
                  <c:v>73.649635036496349</c:v>
                </c:pt>
                <c:pt idx="3">
                  <c:v>75.5</c:v>
                </c:pt>
              </c:numCache>
            </c:numRef>
          </c:val>
          <c:smooth val="0"/>
          <c:extLst>
            <c:ext xmlns:c16="http://schemas.microsoft.com/office/drawing/2014/chart" uri="{C3380CC4-5D6E-409C-BE32-E72D297353CC}">
              <c16:uniqueId val="{00000002-D149-49A2-9E29-3E53FB43DF9B}"/>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0150-4A79-9537-526234A158D2}"/>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2-5D90-4107-8329-B329EA469D55}"/>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50-4A79-9537-526234A158D2}"/>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まちづくりグラフ!$Q$69:$T$69</c:f>
              <c:strCache>
                <c:ptCount val="4"/>
                <c:pt idx="0">
                  <c:v>R5</c:v>
                </c:pt>
                <c:pt idx="1">
                  <c:v>R6</c:v>
                </c:pt>
                <c:pt idx="2">
                  <c:v>R7</c:v>
                </c:pt>
                <c:pt idx="3">
                  <c:v>目標値
(R8)</c:v>
                </c:pt>
              </c:strCache>
            </c:strRef>
          </c:cat>
          <c:val>
            <c:numRef>
              <c:f>まちづくりグラフ!$Q$70:$T$70</c:f>
              <c:numCache>
                <c:formatCode>0.0</c:formatCode>
                <c:ptCount val="4"/>
                <c:pt idx="0">
                  <c:v>48.6</c:v>
                </c:pt>
                <c:pt idx="1">
                  <c:v>51.6</c:v>
                </c:pt>
                <c:pt idx="2">
                  <c:v>51.1</c:v>
                </c:pt>
                <c:pt idx="3">
                  <c:v>55</c:v>
                </c:pt>
              </c:numCache>
            </c:numRef>
          </c:val>
          <c:smooth val="0"/>
          <c:extLst>
            <c:ext xmlns:c16="http://schemas.microsoft.com/office/drawing/2014/chart" uri="{C3380CC4-5D6E-409C-BE32-E72D297353CC}">
              <c16:uniqueId val="{00000002-0150-4A79-9537-526234A158D2}"/>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70"/>
          <c:min val="4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2061-4C99-9656-6311EB22201A}"/>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2-35D2-4E15-8787-0C70EA89B74B}"/>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61-4C99-9656-6311EB22201A}"/>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まちづくりグラフ!$Q$77:$T$77</c:f>
              <c:strCache>
                <c:ptCount val="4"/>
                <c:pt idx="0">
                  <c:v>R5</c:v>
                </c:pt>
                <c:pt idx="1">
                  <c:v>R6</c:v>
                </c:pt>
                <c:pt idx="2">
                  <c:v>R7</c:v>
                </c:pt>
                <c:pt idx="3">
                  <c:v>目標値
(R8)</c:v>
                </c:pt>
              </c:strCache>
            </c:strRef>
          </c:cat>
          <c:val>
            <c:numRef>
              <c:f>まちづくりグラフ!$Q$78:$T$78</c:f>
              <c:numCache>
                <c:formatCode>0.0</c:formatCode>
                <c:ptCount val="4"/>
                <c:pt idx="0">
                  <c:v>70.400000000000006</c:v>
                </c:pt>
                <c:pt idx="1">
                  <c:v>72.2</c:v>
                </c:pt>
                <c:pt idx="2">
                  <c:v>78.2</c:v>
                </c:pt>
                <c:pt idx="3">
                  <c:v>80</c:v>
                </c:pt>
              </c:numCache>
            </c:numRef>
          </c:val>
          <c:smooth val="0"/>
          <c:extLst>
            <c:ext xmlns:c16="http://schemas.microsoft.com/office/drawing/2014/chart" uri="{C3380CC4-5D6E-409C-BE32-E72D297353CC}">
              <c16:uniqueId val="{00000002-2061-4C99-9656-6311EB22201A}"/>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EF64-4B24-A145-0F0D93EDF44A}"/>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2-84EA-40AD-869C-D86456C802EF}"/>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まちづくりグラフ!$Q$85:$T$85</c:f>
              <c:strCache>
                <c:ptCount val="4"/>
                <c:pt idx="0">
                  <c:v>R5</c:v>
                </c:pt>
                <c:pt idx="1">
                  <c:v>R6</c:v>
                </c:pt>
                <c:pt idx="2">
                  <c:v>R7</c:v>
                </c:pt>
                <c:pt idx="3">
                  <c:v>目標値
(R8)</c:v>
                </c:pt>
              </c:strCache>
            </c:strRef>
          </c:cat>
          <c:val>
            <c:numRef>
              <c:f>まちづくりグラフ!$Q$86:$T$86</c:f>
              <c:numCache>
                <c:formatCode>0.0</c:formatCode>
                <c:ptCount val="4"/>
                <c:pt idx="0">
                  <c:v>79.5</c:v>
                </c:pt>
                <c:pt idx="1">
                  <c:v>80.599999999999994</c:v>
                </c:pt>
                <c:pt idx="2">
                  <c:v>84.890510948905103</c:v>
                </c:pt>
                <c:pt idx="3">
                  <c:v>80</c:v>
                </c:pt>
              </c:numCache>
            </c:numRef>
          </c:val>
          <c:smooth val="0"/>
          <c:extLst>
            <c:ext xmlns:c16="http://schemas.microsoft.com/office/drawing/2014/chart" uri="{C3380CC4-5D6E-409C-BE32-E72D297353CC}">
              <c16:uniqueId val="{00000002-EF64-4B24-A145-0F0D93EDF44A}"/>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F779-4652-A07A-4E2665DD15C0}"/>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2-1040-4436-8FA3-D5259398B350}"/>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79-4652-A07A-4E2665DD15C0}"/>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まちづくりグラフ!$Q$93:$T$93</c:f>
              <c:strCache>
                <c:ptCount val="4"/>
                <c:pt idx="0">
                  <c:v>R5</c:v>
                </c:pt>
                <c:pt idx="1">
                  <c:v>R6</c:v>
                </c:pt>
                <c:pt idx="2">
                  <c:v>R7</c:v>
                </c:pt>
                <c:pt idx="3">
                  <c:v>目標値
(R8)</c:v>
                </c:pt>
              </c:strCache>
            </c:strRef>
          </c:cat>
          <c:val>
            <c:numRef>
              <c:f>まちづくりグラフ!$Q$94:$T$94</c:f>
              <c:numCache>
                <c:formatCode>0.0</c:formatCode>
                <c:ptCount val="4"/>
                <c:pt idx="0">
                  <c:v>75.400000000000006</c:v>
                </c:pt>
                <c:pt idx="1">
                  <c:v>76.400000000000006</c:v>
                </c:pt>
                <c:pt idx="2">
                  <c:v>81.897810218978108</c:v>
                </c:pt>
                <c:pt idx="3">
                  <c:v>90</c:v>
                </c:pt>
              </c:numCache>
            </c:numRef>
          </c:val>
          <c:smooth val="0"/>
          <c:extLst>
            <c:ext xmlns:c16="http://schemas.microsoft.com/office/drawing/2014/chart" uri="{C3380CC4-5D6E-409C-BE32-E72D297353CC}">
              <c16:uniqueId val="{00000002-F779-4652-A07A-4E2665DD15C0}"/>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297D-4414-8A9B-7F8074C0437F}"/>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2-73CF-4812-8CA2-91D8252A709E}"/>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D-4414-8A9B-7F8074C0437F}"/>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まちづくりグラフ!$Q$101:$T$101</c:f>
              <c:strCache>
                <c:ptCount val="4"/>
                <c:pt idx="0">
                  <c:v>R5</c:v>
                </c:pt>
                <c:pt idx="1">
                  <c:v>R6</c:v>
                </c:pt>
                <c:pt idx="2">
                  <c:v>R7</c:v>
                </c:pt>
                <c:pt idx="3">
                  <c:v>目標値
(R8)</c:v>
                </c:pt>
              </c:strCache>
            </c:strRef>
          </c:cat>
          <c:val>
            <c:numRef>
              <c:f>まちづくりグラフ!$Q$102:$T$102</c:f>
              <c:numCache>
                <c:formatCode>0.0</c:formatCode>
                <c:ptCount val="4"/>
                <c:pt idx="0">
                  <c:v>81.7</c:v>
                </c:pt>
                <c:pt idx="1">
                  <c:v>83.6</c:v>
                </c:pt>
                <c:pt idx="2">
                  <c:v>85.4</c:v>
                </c:pt>
                <c:pt idx="3">
                  <c:v>90</c:v>
                </c:pt>
              </c:numCache>
            </c:numRef>
          </c:val>
          <c:smooth val="0"/>
          <c:extLst>
            <c:ext xmlns:c16="http://schemas.microsoft.com/office/drawing/2014/chart" uri="{C3380CC4-5D6E-409C-BE32-E72D297353CC}">
              <c16:uniqueId val="{00000002-297D-4414-8A9B-7F8074C0437F}"/>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8B33-4375-8BF9-A8D42CD9AB4B}"/>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2-B63C-4F47-A719-B21E36F6A517}"/>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まちづくりグラフ!$Q$109:$T$109</c:f>
              <c:strCache>
                <c:ptCount val="4"/>
                <c:pt idx="0">
                  <c:v>R5</c:v>
                </c:pt>
                <c:pt idx="1">
                  <c:v>R6</c:v>
                </c:pt>
                <c:pt idx="2">
                  <c:v>R7</c:v>
                </c:pt>
                <c:pt idx="3">
                  <c:v>目標値
(R8)</c:v>
                </c:pt>
              </c:strCache>
            </c:strRef>
          </c:cat>
          <c:val>
            <c:numRef>
              <c:f>まちづくりグラフ!$Q$110:$T$110</c:f>
              <c:numCache>
                <c:formatCode>0.0</c:formatCode>
                <c:ptCount val="4"/>
                <c:pt idx="0">
                  <c:v>91</c:v>
                </c:pt>
                <c:pt idx="1">
                  <c:v>88.8</c:v>
                </c:pt>
                <c:pt idx="2">
                  <c:v>85.3</c:v>
                </c:pt>
                <c:pt idx="3">
                  <c:v>92</c:v>
                </c:pt>
              </c:numCache>
            </c:numRef>
          </c:val>
          <c:smooth val="0"/>
          <c:extLst>
            <c:ext xmlns:c16="http://schemas.microsoft.com/office/drawing/2014/chart" uri="{C3380CC4-5D6E-409C-BE32-E72D297353CC}">
              <c16:uniqueId val="{00000002-8B33-4375-8BF9-A8D42CD9AB4B}"/>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42D7-44BF-84A9-AB43A46197E7}"/>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2-7AFF-4A45-BAE9-CE2626AB8E54}"/>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D7-44BF-84A9-AB43A46197E7}"/>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まちづくりグラフ!$Q$117:$T$117</c:f>
              <c:strCache>
                <c:ptCount val="4"/>
                <c:pt idx="0">
                  <c:v>R5</c:v>
                </c:pt>
                <c:pt idx="1">
                  <c:v>R6</c:v>
                </c:pt>
                <c:pt idx="2">
                  <c:v>R7</c:v>
                </c:pt>
                <c:pt idx="3">
                  <c:v>目標値
(R8)</c:v>
                </c:pt>
              </c:strCache>
            </c:strRef>
          </c:cat>
          <c:val>
            <c:numRef>
              <c:f>まちづくりグラフ!$Q$118:$T$118</c:f>
              <c:numCache>
                <c:formatCode>0.0</c:formatCode>
                <c:ptCount val="4"/>
                <c:pt idx="0">
                  <c:v>57.3</c:v>
                </c:pt>
                <c:pt idx="1">
                  <c:v>58.1</c:v>
                </c:pt>
                <c:pt idx="2">
                  <c:v>59.9</c:v>
                </c:pt>
                <c:pt idx="3">
                  <c:v>70</c:v>
                </c:pt>
              </c:numCache>
            </c:numRef>
          </c:val>
          <c:smooth val="0"/>
          <c:extLst>
            <c:ext xmlns:c16="http://schemas.microsoft.com/office/drawing/2014/chart" uri="{C3380CC4-5D6E-409C-BE32-E72D297353CC}">
              <c16:uniqueId val="{00000002-42D7-44BF-84A9-AB43A46197E7}"/>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5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3181161343596"/>
          <c:y val="0.46094829862243553"/>
          <c:w val="0.77668540666328867"/>
          <c:h val="0.45718709717498329"/>
        </c:manualLayout>
      </c:layout>
      <c:barChart>
        <c:barDir val="bar"/>
        <c:grouping val="percentStacked"/>
        <c:varyColors val="0"/>
        <c:ser>
          <c:idx val="0"/>
          <c:order val="0"/>
          <c:tx>
            <c:strRef>
              <c:f>年齢層!$T$5</c:f>
              <c:strCache>
                <c:ptCount val="1"/>
                <c:pt idx="0">
                  <c:v>16～19歳</c:v>
                </c:pt>
              </c:strCache>
            </c:strRef>
          </c:tx>
          <c:spPr>
            <a:pattFill prst="wdDnDiag">
              <a:fgClr>
                <a:srgbClr val="FF0000"/>
              </a:fgClr>
              <a:bgClr>
                <a:schemeClr val="bg1"/>
              </a:bgClr>
            </a:pattFill>
            <a:ln w="9525">
              <a:solidFill>
                <a:schemeClr val="tx1"/>
              </a:solidFill>
            </a:ln>
            <a:effectLst/>
          </c:spPr>
          <c:invertIfNegative val="0"/>
          <c:dLbls>
            <c:dLbl>
              <c:idx val="0"/>
              <c:layout>
                <c:manualLayout>
                  <c:x val="-1.0652897192753892E-2"/>
                  <c:y val="7.210665042226069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93-4468-964F-C0D26D810CAB}"/>
                </c:ext>
              </c:extLst>
            </c:dLbl>
            <c:spPr>
              <a:solidFill>
                <a:schemeClr val="bg1"/>
              </a:solid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年齢層!$S$6:$S$7</c:f>
              <c:strCache>
                <c:ptCount val="2"/>
                <c:pt idx="0">
                  <c:v>回答者構成
(n=1,370)</c:v>
                </c:pt>
                <c:pt idx="1">
                  <c:v>調布市人口構成
(n=205,095)</c:v>
                </c:pt>
              </c:strCache>
            </c:strRef>
          </c:cat>
          <c:val>
            <c:numRef>
              <c:f>年齢層!$T$6:$T$7</c:f>
              <c:numCache>
                <c:formatCode>0.0</c:formatCode>
                <c:ptCount val="2"/>
                <c:pt idx="0">
                  <c:v>2.1897810218978102</c:v>
                </c:pt>
                <c:pt idx="1">
                  <c:v>4.0595821448596991</c:v>
                </c:pt>
              </c:numCache>
            </c:numRef>
          </c:val>
          <c:extLst>
            <c:ext xmlns:c16="http://schemas.microsoft.com/office/drawing/2014/chart" uri="{C3380CC4-5D6E-409C-BE32-E72D297353CC}">
              <c16:uniqueId val="{00000001-B7AE-4CD0-98F7-EF86DB1471AC}"/>
            </c:ext>
          </c:extLst>
        </c:ser>
        <c:ser>
          <c:idx val="1"/>
          <c:order val="1"/>
          <c:tx>
            <c:strRef>
              <c:f>年齢層!$U$5</c:f>
              <c:strCache>
                <c:ptCount val="1"/>
                <c:pt idx="0">
                  <c:v>20～29歳</c:v>
                </c:pt>
              </c:strCache>
            </c:strRef>
          </c:tx>
          <c:spPr>
            <a:pattFill prst="sm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年齢層!$S$6:$S$7</c:f>
              <c:strCache>
                <c:ptCount val="2"/>
                <c:pt idx="0">
                  <c:v>回答者構成
(n=1,370)</c:v>
                </c:pt>
                <c:pt idx="1">
                  <c:v>調布市人口構成
(n=205,095)</c:v>
                </c:pt>
              </c:strCache>
            </c:strRef>
          </c:cat>
          <c:val>
            <c:numRef>
              <c:f>年齢層!$U$6:$U$7</c:f>
              <c:numCache>
                <c:formatCode>0.0</c:formatCode>
                <c:ptCount val="2"/>
                <c:pt idx="0">
                  <c:v>6.5693430656934311</c:v>
                </c:pt>
                <c:pt idx="1">
                  <c:v>13.396718593822374</c:v>
                </c:pt>
              </c:numCache>
            </c:numRef>
          </c:val>
          <c:extLst>
            <c:ext xmlns:c16="http://schemas.microsoft.com/office/drawing/2014/chart" uri="{C3380CC4-5D6E-409C-BE32-E72D297353CC}">
              <c16:uniqueId val="{00000002-B7AE-4CD0-98F7-EF86DB1471AC}"/>
            </c:ext>
          </c:extLst>
        </c:ser>
        <c:ser>
          <c:idx val="2"/>
          <c:order val="2"/>
          <c:tx>
            <c:strRef>
              <c:f>年齢層!$V$5</c:f>
              <c:strCache>
                <c:ptCount val="1"/>
                <c:pt idx="0">
                  <c:v>30～39歳</c:v>
                </c:pt>
              </c:strCache>
            </c:strRef>
          </c:tx>
          <c:spPr>
            <a:pattFill prst="ltHorz">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年齢層!$S$6:$S$7</c:f>
              <c:strCache>
                <c:ptCount val="2"/>
                <c:pt idx="0">
                  <c:v>回答者構成
(n=1,370)</c:v>
                </c:pt>
                <c:pt idx="1">
                  <c:v>調布市人口構成
(n=205,095)</c:v>
                </c:pt>
              </c:strCache>
            </c:strRef>
          </c:cat>
          <c:val>
            <c:numRef>
              <c:f>年齢層!$V$6:$V$7</c:f>
              <c:numCache>
                <c:formatCode>0.0</c:formatCode>
                <c:ptCount val="2"/>
                <c:pt idx="0">
                  <c:v>12.043795620437956</c:v>
                </c:pt>
                <c:pt idx="1">
                  <c:v>13.810673102708501</c:v>
                </c:pt>
              </c:numCache>
            </c:numRef>
          </c:val>
          <c:extLst>
            <c:ext xmlns:c16="http://schemas.microsoft.com/office/drawing/2014/chart" uri="{C3380CC4-5D6E-409C-BE32-E72D297353CC}">
              <c16:uniqueId val="{00000003-B7AE-4CD0-98F7-EF86DB1471AC}"/>
            </c:ext>
          </c:extLst>
        </c:ser>
        <c:ser>
          <c:idx val="3"/>
          <c:order val="3"/>
          <c:tx>
            <c:strRef>
              <c:f>年齢層!$W$5</c:f>
              <c:strCache>
                <c:ptCount val="1"/>
                <c:pt idx="0">
                  <c:v>40～49歳</c:v>
                </c:pt>
              </c:strCache>
            </c:strRef>
          </c:tx>
          <c:spPr>
            <a:pattFill prst="smCheck">
              <a:fgClr>
                <a:srgbClr val="0070C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年齢層!$S$6:$S$7</c:f>
              <c:strCache>
                <c:ptCount val="2"/>
                <c:pt idx="0">
                  <c:v>回答者構成
(n=1,370)</c:v>
                </c:pt>
                <c:pt idx="1">
                  <c:v>調布市人口構成
(n=205,095)</c:v>
                </c:pt>
              </c:strCache>
            </c:strRef>
          </c:cat>
          <c:val>
            <c:numRef>
              <c:f>年齢層!$W$6:$W$7</c:f>
              <c:numCache>
                <c:formatCode>0.0</c:formatCode>
                <c:ptCount val="2"/>
                <c:pt idx="0">
                  <c:v>15.474452554744525</c:v>
                </c:pt>
                <c:pt idx="1">
                  <c:v>17.000414442087813</c:v>
                </c:pt>
              </c:numCache>
            </c:numRef>
          </c:val>
          <c:extLst>
            <c:ext xmlns:c16="http://schemas.microsoft.com/office/drawing/2014/chart" uri="{C3380CC4-5D6E-409C-BE32-E72D297353CC}">
              <c16:uniqueId val="{00000004-B7AE-4CD0-98F7-EF86DB1471AC}"/>
            </c:ext>
          </c:extLst>
        </c:ser>
        <c:ser>
          <c:idx val="4"/>
          <c:order val="4"/>
          <c:tx>
            <c:strRef>
              <c:f>年齢層!$X$5</c:f>
              <c:strCache>
                <c:ptCount val="1"/>
                <c:pt idx="0">
                  <c:v>50～59歳</c:v>
                </c:pt>
              </c:strCache>
            </c:strRef>
          </c:tx>
          <c:spPr>
            <a:pattFill prst="wdUpDiag">
              <a:fgClr>
                <a:srgbClr val="C00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年齢層!$S$6:$S$7</c:f>
              <c:strCache>
                <c:ptCount val="2"/>
                <c:pt idx="0">
                  <c:v>回答者構成
(n=1,370)</c:v>
                </c:pt>
                <c:pt idx="1">
                  <c:v>調布市人口構成
(n=205,095)</c:v>
                </c:pt>
              </c:strCache>
            </c:strRef>
          </c:cat>
          <c:val>
            <c:numRef>
              <c:f>年齢層!$X$6:$X$7</c:f>
              <c:numCache>
                <c:formatCode>0.0</c:formatCode>
                <c:ptCount val="2"/>
                <c:pt idx="0">
                  <c:v>19.708029197080293</c:v>
                </c:pt>
                <c:pt idx="1">
                  <c:v>18.861503205831443</c:v>
                </c:pt>
              </c:numCache>
            </c:numRef>
          </c:val>
          <c:extLst>
            <c:ext xmlns:c16="http://schemas.microsoft.com/office/drawing/2014/chart" uri="{C3380CC4-5D6E-409C-BE32-E72D297353CC}">
              <c16:uniqueId val="{00000005-B7AE-4CD0-98F7-EF86DB1471AC}"/>
            </c:ext>
          </c:extLst>
        </c:ser>
        <c:ser>
          <c:idx val="5"/>
          <c:order val="5"/>
          <c:tx>
            <c:strRef>
              <c:f>年齢層!$Y$5</c:f>
              <c:strCache>
                <c:ptCount val="1"/>
                <c:pt idx="0">
                  <c:v>60～69歳</c:v>
                </c:pt>
              </c:strCache>
            </c:strRef>
          </c:tx>
          <c:spPr>
            <a:pattFill prst="openDmnd">
              <a:fgClr>
                <a:schemeClr val="accent4">
                  <a:lumMod val="50000"/>
                </a:schemeClr>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年齢層!$S$6:$S$7</c:f>
              <c:strCache>
                <c:ptCount val="2"/>
                <c:pt idx="0">
                  <c:v>回答者構成
(n=1,370)</c:v>
                </c:pt>
                <c:pt idx="1">
                  <c:v>調布市人口構成
(n=205,095)</c:v>
                </c:pt>
              </c:strCache>
            </c:strRef>
          </c:cat>
          <c:val>
            <c:numRef>
              <c:f>年齢層!$Y$6:$Y$7</c:f>
              <c:numCache>
                <c:formatCode>0.0</c:formatCode>
                <c:ptCount val="2"/>
                <c:pt idx="0">
                  <c:v>16.642335766423358</c:v>
                </c:pt>
                <c:pt idx="1">
                  <c:v>12.722884516931178</c:v>
                </c:pt>
              </c:numCache>
            </c:numRef>
          </c:val>
          <c:extLst>
            <c:ext xmlns:c16="http://schemas.microsoft.com/office/drawing/2014/chart" uri="{C3380CC4-5D6E-409C-BE32-E72D297353CC}">
              <c16:uniqueId val="{00000006-B7AE-4CD0-98F7-EF86DB1471AC}"/>
            </c:ext>
          </c:extLst>
        </c:ser>
        <c:ser>
          <c:idx val="6"/>
          <c:order val="6"/>
          <c:tx>
            <c:strRef>
              <c:f>年齢層!$Z$5</c:f>
              <c:strCache>
                <c:ptCount val="1"/>
                <c:pt idx="0">
                  <c:v>70歳以上</c:v>
                </c:pt>
              </c:strCache>
            </c:strRef>
          </c:tx>
          <c:spPr>
            <a:pattFill prst="ltVert">
              <a:fgClr>
                <a:srgbClr val="00B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年齢層!$S$6:$S$7</c:f>
              <c:strCache>
                <c:ptCount val="2"/>
                <c:pt idx="0">
                  <c:v>回答者構成
(n=1,370)</c:v>
                </c:pt>
                <c:pt idx="1">
                  <c:v>調布市人口構成
(n=205,095)</c:v>
                </c:pt>
              </c:strCache>
            </c:strRef>
          </c:cat>
          <c:val>
            <c:numRef>
              <c:f>年齢層!$Z$6:$Z$7</c:f>
              <c:numCache>
                <c:formatCode>0.0</c:formatCode>
                <c:ptCount val="2"/>
                <c:pt idx="0">
                  <c:v>26.642335766423358</c:v>
                </c:pt>
                <c:pt idx="1">
                  <c:v>20.14822399375899</c:v>
                </c:pt>
              </c:numCache>
            </c:numRef>
          </c:val>
          <c:extLst>
            <c:ext xmlns:c16="http://schemas.microsoft.com/office/drawing/2014/chart" uri="{C3380CC4-5D6E-409C-BE32-E72D297353CC}">
              <c16:uniqueId val="{00000007-B7AE-4CD0-98F7-EF86DB1471AC}"/>
            </c:ext>
          </c:extLst>
        </c:ser>
        <c:ser>
          <c:idx val="7"/>
          <c:order val="7"/>
          <c:tx>
            <c:strRef>
              <c:f>年齢層!$AA$5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年齢層!$S$6:$S$7</c:f>
              <c:strCache>
                <c:ptCount val="2"/>
                <c:pt idx="0">
                  <c:v>回答者構成
(n=1,370)</c:v>
                </c:pt>
                <c:pt idx="1">
                  <c:v>調布市人口構成
(n=205,095)</c:v>
                </c:pt>
              </c:strCache>
            </c:strRef>
          </c:cat>
          <c:val>
            <c:numRef>
              <c:f>年齢層!$AA$6:$AA$7</c:f>
              <c:numCache>
                <c:formatCode>0.0</c:formatCode>
                <c:ptCount val="2"/>
                <c:pt idx="0">
                  <c:v>0.72992700729927007</c:v>
                </c:pt>
                <c:pt idx="1">
                  <c:v>0</c:v>
                </c:pt>
              </c:numCache>
            </c:numRef>
          </c:val>
          <c:extLst>
            <c:ext xmlns:c16="http://schemas.microsoft.com/office/drawing/2014/chart" uri="{C3380CC4-5D6E-409C-BE32-E72D297353CC}">
              <c16:uniqueId val="{0000000A-B7AE-4CD0-98F7-EF86DB1471AC}"/>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2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ajorUnit val="0.2"/>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9970-49E2-BCA0-038A8CF80A63}"/>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2-600A-488F-8779-08A87013E152}"/>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70-49E2-BCA0-038A8CF80A63}"/>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まちづくりグラフ!$Q$125:$T$125</c:f>
              <c:strCache>
                <c:ptCount val="4"/>
                <c:pt idx="0">
                  <c:v>R5</c:v>
                </c:pt>
                <c:pt idx="1">
                  <c:v>R6</c:v>
                </c:pt>
                <c:pt idx="2">
                  <c:v>R7</c:v>
                </c:pt>
                <c:pt idx="3">
                  <c:v>目標値
(R8)</c:v>
                </c:pt>
              </c:strCache>
            </c:strRef>
          </c:cat>
          <c:val>
            <c:numRef>
              <c:f>まちづくりグラフ!$Q$126:$T$126</c:f>
              <c:numCache>
                <c:formatCode>0.0</c:formatCode>
                <c:ptCount val="4"/>
                <c:pt idx="0">
                  <c:v>44.4</c:v>
                </c:pt>
                <c:pt idx="1">
                  <c:v>42.8</c:v>
                </c:pt>
                <c:pt idx="2">
                  <c:v>37.700000000000003</c:v>
                </c:pt>
                <c:pt idx="3">
                  <c:v>60</c:v>
                </c:pt>
              </c:numCache>
            </c:numRef>
          </c:val>
          <c:smooth val="0"/>
          <c:extLst>
            <c:ext xmlns:c16="http://schemas.microsoft.com/office/drawing/2014/chart" uri="{C3380CC4-5D6E-409C-BE32-E72D297353CC}">
              <c16:uniqueId val="{00000002-9970-49E2-BCA0-038A8CF80A63}"/>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60"/>
          <c:min val="3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8375-419B-B0E4-84785A45C1D3}"/>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1-8670-4B64-94F3-A5CE575ECAFA}"/>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75-419B-B0E4-84785A45C1D3}"/>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まちづくりグラフ!$Q$133:$T$133</c:f>
              <c:strCache>
                <c:ptCount val="4"/>
                <c:pt idx="0">
                  <c:v>R5</c:v>
                </c:pt>
                <c:pt idx="1">
                  <c:v>R6</c:v>
                </c:pt>
                <c:pt idx="2">
                  <c:v>R7</c:v>
                </c:pt>
                <c:pt idx="3">
                  <c:v>目標値
(R8)</c:v>
                </c:pt>
              </c:strCache>
            </c:strRef>
          </c:cat>
          <c:val>
            <c:numRef>
              <c:f>まちづくりグラフ!$Q$134:$T$134</c:f>
              <c:numCache>
                <c:formatCode>0.0</c:formatCode>
                <c:ptCount val="4"/>
                <c:pt idx="0">
                  <c:v>74.8</c:v>
                </c:pt>
                <c:pt idx="1">
                  <c:v>72.400000000000006</c:v>
                </c:pt>
                <c:pt idx="2">
                  <c:v>72.900000000000006</c:v>
                </c:pt>
                <c:pt idx="3">
                  <c:v>80</c:v>
                </c:pt>
              </c:numCache>
            </c:numRef>
          </c:val>
          <c:smooth val="0"/>
          <c:extLst>
            <c:ext xmlns:c16="http://schemas.microsoft.com/office/drawing/2014/chart" uri="{C3380CC4-5D6E-409C-BE32-E72D297353CC}">
              <c16:uniqueId val="{00000002-D482-4720-AF58-7D71CEA2CE23}"/>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9E4C-462B-9AAA-01FEB9DB4C75}"/>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1-E68B-4F61-ACD0-1B1F37EC6023}"/>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4C-462B-9AAA-01FEB9DB4C75}"/>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まちづくりグラフ!$Q$141:$T$141</c:f>
              <c:strCache>
                <c:ptCount val="4"/>
                <c:pt idx="0">
                  <c:v>R5</c:v>
                </c:pt>
                <c:pt idx="1">
                  <c:v>R6</c:v>
                </c:pt>
                <c:pt idx="2">
                  <c:v>R7</c:v>
                </c:pt>
                <c:pt idx="3">
                  <c:v>目標値
(R8)</c:v>
                </c:pt>
              </c:strCache>
            </c:strRef>
          </c:cat>
          <c:val>
            <c:numRef>
              <c:f>まちづくりグラフ!$Q$142:$T$142</c:f>
              <c:numCache>
                <c:formatCode>0.0</c:formatCode>
                <c:ptCount val="4"/>
                <c:pt idx="0">
                  <c:v>29.7</c:v>
                </c:pt>
                <c:pt idx="1">
                  <c:v>28.6</c:v>
                </c:pt>
                <c:pt idx="2">
                  <c:v>28.4</c:v>
                </c:pt>
                <c:pt idx="3">
                  <c:v>40</c:v>
                </c:pt>
              </c:numCache>
            </c:numRef>
          </c:val>
          <c:smooth val="0"/>
          <c:extLst>
            <c:ext xmlns:c16="http://schemas.microsoft.com/office/drawing/2014/chart" uri="{C3380CC4-5D6E-409C-BE32-E72D297353CC}">
              <c16:uniqueId val="{00000002-9FAA-442E-9E4B-543111110F26}"/>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2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B886-4813-91A8-B13E87978566}"/>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1-AADD-4903-BA63-2E4A3AA59AF4}"/>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86-4813-91A8-B13E87978566}"/>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まちづくりグラフ!$Q$149:$T$149</c:f>
              <c:strCache>
                <c:ptCount val="4"/>
                <c:pt idx="0">
                  <c:v>R5</c:v>
                </c:pt>
                <c:pt idx="1">
                  <c:v>R6</c:v>
                </c:pt>
                <c:pt idx="2">
                  <c:v>R7</c:v>
                </c:pt>
                <c:pt idx="3">
                  <c:v>目標値
(R8)</c:v>
                </c:pt>
              </c:strCache>
            </c:strRef>
          </c:cat>
          <c:val>
            <c:numRef>
              <c:f>まちづくりグラフ!$Q$150:$T$150</c:f>
              <c:numCache>
                <c:formatCode>0.0</c:formatCode>
                <c:ptCount val="4"/>
                <c:pt idx="0">
                  <c:v>82.2</c:v>
                </c:pt>
                <c:pt idx="1">
                  <c:v>80.400000000000006</c:v>
                </c:pt>
                <c:pt idx="2">
                  <c:v>83.5</c:v>
                </c:pt>
                <c:pt idx="3">
                  <c:v>85</c:v>
                </c:pt>
              </c:numCache>
            </c:numRef>
          </c:val>
          <c:smooth val="0"/>
          <c:extLst>
            <c:ext xmlns:c16="http://schemas.microsoft.com/office/drawing/2014/chart" uri="{C3380CC4-5D6E-409C-BE32-E72D297353CC}">
              <c16:uniqueId val="{00000002-00C6-424E-A660-852B3D835B73}"/>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100"/>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0C6A-418E-BD1B-89A87BCB95D9}"/>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1-7E09-454D-A771-6034DA8C5D71}"/>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まちづくりグラフ!$Q$157:$T$157</c:f>
              <c:strCache>
                <c:ptCount val="4"/>
                <c:pt idx="0">
                  <c:v>R5</c:v>
                </c:pt>
                <c:pt idx="1">
                  <c:v>R6</c:v>
                </c:pt>
                <c:pt idx="2">
                  <c:v>R7</c:v>
                </c:pt>
                <c:pt idx="3">
                  <c:v>目標値
(R8)</c:v>
                </c:pt>
              </c:strCache>
            </c:strRef>
          </c:cat>
          <c:val>
            <c:numRef>
              <c:f>まちづくりグラフ!$Q$158:$T$158</c:f>
              <c:numCache>
                <c:formatCode>0.0</c:formatCode>
                <c:ptCount val="4"/>
                <c:pt idx="0">
                  <c:v>74</c:v>
                </c:pt>
                <c:pt idx="1">
                  <c:v>74</c:v>
                </c:pt>
                <c:pt idx="2">
                  <c:v>78.5</c:v>
                </c:pt>
                <c:pt idx="3">
                  <c:v>80</c:v>
                </c:pt>
              </c:numCache>
            </c:numRef>
          </c:val>
          <c:smooth val="0"/>
          <c:extLst>
            <c:ext xmlns:c16="http://schemas.microsoft.com/office/drawing/2014/chart" uri="{C3380CC4-5D6E-409C-BE32-E72D297353CC}">
              <c16:uniqueId val="{00000002-C0A5-4705-AADF-17E4E5783D09}"/>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100"/>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95FA-4E24-86CA-19CD252486AD}"/>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1-EE2C-4BC5-AD4F-1BCC2C98D1FF}"/>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FA-4E24-86CA-19CD252486AD}"/>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まちづくりグラフ!$Q$165:$T$165</c:f>
              <c:strCache>
                <c:ptCount val="4"/>
                <c:pt idx="0">
                  <c:v>R5</c:v>
                </c:pt>
                <c:pt idx="1">
                  <c:v>R6</c:v>
                </c:pt>
                <c:pt idx="2">
                  <c:v>R7</c:v>
                </c:pt>
                <c:pt idx="3">
                  <c:v>目標値
(R8)</c:v>
                </c:pt>
              </c:strCache>
            </c:strRef>
          </c:cat>
          <c:val>
            <c:numRef>
              <c:f>まちづくりグラフ!$Q$166:$T$166</c:f>
              <c:numCache>
                <c:formatCode>0.0</c:formatCode>
                <c:ptCount val="4"/>
                <c:pt idx="0">
                  <c:v>15.3</c:v>
                </c:pt>
                <c:pt idx="1">
                  <c:v>15.5</c:v>
                </c:pt>
                <c:pt idx="2">
                  <c:v>13.4</c:v>
                </c:pt>
                <c:pt idx="3">
                  <c:v>25</c:v>
                </c:pt>
              </c:numCache>
            </c:numRef>
          </c:val>
          <c:smooth val="0"/>
          <c:extLst>
            <c:ext xmlns:c16="http://schemas.microsoft.com/office/drawing/2014/chart" uri="{C3380CC4-5D6E-409C-BE32-E72D297353CC}">
              <c16:uniqueId val="{00000002-2F5D-4EBA-844E-878DC69AA4FA}"/>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4259-4B65-B01C-1CC9D3DC1FC7}"/>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1-6081-4526-9AD9-21BFDC0F5F68}"/>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まちづくりグラフ!$Q$173:$T$173</c:f>
              <c:strCache>
                <c:ptCount val="4"/>
                <c:pt idx="0">
                  <c:v>R5</c:v>
                </c:pt>
                <c:pt idx="1">
                  <c:v>R6</c:v>
                </c:pt>
                <c:pt idx="2">
                  <c:v>R7</c:v>
                </c:pt>
                <c:pt idx="3">
                  <c:v>目標値
(R8)</c:v>
                </c:pt>
              </c:strCache>
            </c:strRef>
          </c:cat>
          <c:val>
            <c:numRef>
              <c:f>まちづくりグラフ!$Q$174:$T$174</c:f>
              <c:numCache>
                <c:formatCode>0.0</c:formatCode>
                <c:ptCount val="4"/>
                <c:pt idx="0">
                  <c:v>72.900000000000006</c:v>
                </c:pt>
                <c:pt idx="1">
                  <c:v>71.400000000000006</c:v>
                </c:pt>
                <c:pt idx="2">
                  <c:v>73</c:v>
                </c:pt>
                <c:pt idx="3">
                  <c:v>73</c:v>
                </c:pt>
              </c:numCache>
            </c:numRef>
          </c:val>
          <c:smooth val="0"/>
          <c:extLst>
            <c:ext xmlns:c16="http://schemas.microsoft.com/office/drawing/2014/chart" uri="{C3380CC4-5D6E-409C-BE32-E72D297353CC}">
              <c16:uniqueId val="{00000002-0F6D-4F11-8614-573AAD30763F}"/>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F33E-4B28-8A98-5ECE36029413}"/>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1-C816-418B-95D2-20025B16C711}"/>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3E-4B28-8A98-5ECE36029413}"/>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まちづくりグラフ!$Q$181:$T$181</c:f>
              <c:strCache>
                <c:ptCount val="4"/>
                <c:pt idx="0">
                  <c:v>R5</c:v>
                </c:pt>
                <c:pt idx="1">
                  <c:v>R6</c:v>
                </c:pt>
                <c:pt idx="2">
                  <c:v>R7</c:v>
                </c:pt>
                <c:pt idx="3">
                  <c:v>目標値
(R8)</c:v>
                </c:pt>
              </c:strCache>
            </c:strRef>
          </c:cat>
          <c:val>
            <c:numRef>
              <c:f>まちづくりグラフ!$Q$182:$T$182</c:f>
              <c:numCache>
                <c:formatCode>0.0</c:formatCode>
                <c:ptCount val="4"/>
                <c:pt idx="0">
                  <c:v>27</c:v>
                </c:pt>
                <c:pt idx="1">
                  <c:v>25.2</c:v>
                </c:pt>
                <c:pt idx="2">
                  <c:v>26.1</c:v>
                </c:pt>
                <c:pt idx="3">
                  <c:v>50</c:v>
                </c:pt>
              </c:numCache>
            </c:numRef>
          </c:val>
          <c:smooth val="0"/>
          <c:extLst>
            <c:ext xmlns:c16="http://schemas.microsoft.com/office/drawing/2014/chart" uri="{C3380CC4-5D6E-409C-BE32-E72D297353CC}">
              <c16:uniqueId val="{00000002-03E4-4DED-A9A7-B63967FE906A}"/>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50"/>
          <c:min val="2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E8F5-4303-A0FE-D7B116F1C3C1}"/>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1-00E5-4E9E-94F4-FA53B02B1B1F}"/>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F5-4303-A0FE-D7B116F1C3C1}"/>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まちづくりグラフ!$Q$189:$T$189</c:f>
              <c:strCache>
                <c:ptCount val="4"/>
                <c:pt idx="0">
                  <c:v>R5</c:v>
                </c:pt>
                <c:pt idx="1">
                  <c:v>R6</c:v>
                </c:pt>
                <c:pt idx="2">
                  <c:v>R7</c:v>
                </c:pt>
                <c:pt idx="3">
                  <c:v>目標値
(R8)</c:v>
                </c:pt>
              </c:strCache>
            </c:strRef>
          </c:cat>
          <c:val>
            <c:numRef>
              <c:f>まちづくりグラフ!$Q$190:$T$190</c:f>
              <c:numCache>
                <c:formatCode>0.0</c:formatCode>
                <c:ptCount val="4"/>
                <c:pt idx="0">
                  <c:v>20.399999999999999</c:v>
                </c:pt>
                <c:pt idx="1">
                  <c:v>18.399999999999999</c:v>
                </c:pt>
                <c:pt idx="2">
                  <c:v>17.2</c:v>
                </c:pt>
                <c:pt idx="3">
                  <c:v>33</c:v>
                </c:pt>
              </c:numCache>
            </c:numRef>
          </c:val>
          <c:smooth val="0"/>
          <c:extLst>
            <c:ext xmlns:c16="http://schemas.microsoft.com/office/drawing/2014/chart" uri="{C3380CC4-5D6E-409C-BE32-E72D297353CC}">
              <c16:uniqueId val="{00000002-5CC3-467F-8940-A412B5D4BF19}"/>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1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7A7B-4549-B63D-7D5E45FAFF86}"/>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1-6779-42E1-8D0F-86A4C7F45ABF}"/>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7B-4549-B63D-7D5E45FAFF86}"/>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まちづくりグラフ!$Q$197:$T$197</c:f>
              <c:strCache>
                <c:ptCount val="4"/>
                <c:pt idx="0">
                  <c:v>R5</c:v>
                </c:pt>
                <c:pt idx="1">
                  <c:v>R6</c:v>
                </c:pt>
                <c:pt idx="2">
                  <c:v>R7</c:v>
                </c:pt>
                <c:pt idx="3">
                  <c:v>目標値
(R8)</c:v>
                </c:pt>
              </c:strCache>
            </c:strRef>
          </c:cat>
          <c:val>
            <c:numRef>
              <c:f>まちづくりグラフ!$Q$198:$T$198</c:f>
              <c:numCache>
                <c:formatCode>0.0</c:formatCode>
                <c:ptCount val="4"/>
                <c:pt idx="0">
                  <c:v>67.2</c:v>
                </c:pt>
                <c:pt idx="1">
                  <c:v>61.4</c:v>
                </c:pt>
                <c:pt idx="2">
                  <c:v>57.6</c:v>
                </c:pt>
                <c:pt idx="3">
                  <c:v>90</c:v>
                </c:pt>
              </c:numCache>
            </c:numRef>
          </c:val>
          <c:smooth val="0"/>
          <c:extLst>
            <c:ext xmlns:c16="http://schemas.microsoft.com/office/drawing/2014/chart" uri="{C3380CC4-5D6E-409C-BE32-E72D297353CC}">
              <c16:uniqueId val="{00000002-E787-4704-B9C4-D3F4314D9D26}"/>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5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67335534671069E-2"/>
          <c:y val="0.2413376105764557"/>
          <c:w val="0.91360596054525445"/>
          <c:h val="0.55315057839992221"/>
        </c:manualLayout>
      </c:layout>
      <c:barChart>
        <c:barDir val="bar"/>
        <c:grouping val="percentStacked"/>
        <c:varyColors val="0"/>
        <c:ser>
          <c:idx val="0"/>
          <c:order val="0"/>
          <c:tx>
            <c:strRef>
              <c:f>年齢層!$T$5</c:f>
              <c:strCache>
                <c:ptCount val="1"/>
                <c:pt idx="0">
                  <c:v>16～19歳</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38D4-4304-9A08-EA3150B0291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8D4-4304-9A08-EA3150B0291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年齢層!$S$4</c:f>
              <c:strCache>
                <c:ptCount val="1"/>
                <c:pt idx="0">
                  <c:v>凡例</c:v>
                </c:pt>
              </c:strCache>
            </c:strRef>
          </c:cat>
          <c:val>
            <c:numRef>
              <c:f>年齢層!$T$4</c:f>
              <c:numCache>
                <c:formatCode>General</c:formatCode>
                <c:ptCount val="1"/>
                <c:pt idx="0">
                  <c:v>1</c:v>
                </c:pt>
              </c:numCache>
            </c:numRef>
          </c:val>
          <c:extLst>
            <c:ext xmlns:c16="http://schemas.microsoft.com/office/drawing/2014/chart" uri="{C3380CC4-5D6E-409C-BE32-E72D297353CC}">
              <c16:uniqueId val="{00000002-38D4-4304-9A08-EA3150B02911}"/>
            </c:ext>
          </c:extLst>
        </c:ser>
        <c:ser>
          <c:idx val="1"/>
          <c:order val="1"/>
          <c:tx>
            <c:strRef>
              <c:f>年齢層!$U$5</c:f>
              <c:strCache>
                <c:ptCount val="1"/>
                <c:pt idx="0">
                  <c:v>20～29歳</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年齢層!$S$4</c:f>
              <c:strCache>
                <c:ptCount val="1"/>
                <c:pt idx="0">
                  <c:v>凡例</c:v>
                </c:pt>
              </c:strCache>
            </c:strRef>
          </c:cat>
          <c:val>
            <c:numRef>
              <c:f>年齢層!$U$4</c:f>
              <c:numCache>
                <c:formatCode>General</c:formatCode>
                <c:ptCount val="1"/>
                <c:pt idx="0">
                  <c:v>1</c:v>
                </c:pt>
              </c:numCache>
            </c:numRef>
          </c:val>
          <c:extLst>
            <c:ext xmlns:c16="http://schemas.microsoft.com/office/drawing/2014/chart" uri="{C3380CC4-5D6E-409C-BE32-E72D297353CC}">
              <c16:uniqueId val="{00000003-38D4-4304-9A08-EA3150B02911}"/>
            </c:ext>
          </c:extLst>
        </c:ser>
        <c:ser>
          <c:idx val="2"/>
          <c:order val="2"/>
          <c:tx>
            <c:strRef>
              <c:f>年齢層!$V$5</c:f>
              <c:strCache>
                <c:ptCount val="1"/>
                <c:pt idx="0">
                  <c:v>30～39歳</c:v>
                </c:pt>
              </c:strCache>
            </c:strRef>
          </c:tx>
          <c:spPr>
            <a:pattFill prst="lt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年齢層!$S$4</c:f>
              <c:strCache>
                <c:ptCount val="1"/>
                <c:pt idx="0">
                  <c:v>凡例</c:v>
                </c:pt>
              </c:strCache>
            </c:strRef>
          </c:cat>
          <c:val>
            <c:numRef>
              <c:f>年齢層!$V$4</c:f>
              <c:numCache>
                <c:formatCode>General</c:formatCode>
                <c:ptCount val="1"/>
                <c:pt idx="0">
                  <c:v>1</c:v>
                </c:pt>
              </c:numCache>
            </c:numRef>
          </c:val>
          <c:extLst>
            <c:ext xmlns:c16="http://schemas.microsoft.com/office/drawing/2014/chart" uri="{C3380CC4-5D6E-409C-BE32-E72D297353CC}">
              <c16:uniqueId val="{00000004-38D4-4304-9A08-EA3150B02911}"/>
            </c:ext>
          </c:extLst>
        </c:ser>
        <c:ser>
          <c:idx val="3"/>
          <c:order val="3"/>
          <c:tx>
            <c:strRef>
              <c:f>年齢層!$W$5</c:f>
              <c:strCache>
                <c:ptCount val="1"/>
                <c:pt idx="0">
                  <c:v>40～49歳</c:v>
                </c:pt>
              </c:strCache>
            </c:strRef>
          </c:tx>
          <c:spPr>
            <a:pattFill prst="sm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年齢層!$S$4</c:f>
              <c:strCache>
                <c:ptCount val="1"/>
                <c:pt idx="0">
                  <c:v>凡例</c:v>
                </c:pt>
              </c:strCache>
            </c:strRef>
          </c:cat>
          <c:val>
            <c:numRef>
              <c:f>年齢層!$W$4</c:f>
              <c:numCache>
                <c:formatCode>General</c:formatCode>
                <c:ptCount val="1"/>
                <c:pt idx="0">
                  <c:v>1</c:v>
                </c:pt>
              </c:numCache>
            </c:numRef>
          </c:val>
          <c:extLst>
            <c:ext xmlns:c16="http://schemas.microsoft.com/office/drawing/2014/chart" uri="{C3380CC4-5D6E-409C-BE32-E72D297353CC}">
              <c16:uniqueId val="{00000005-38D4-4304-9A08-EA3150B02911}"/>
            </c:ext>
          </c:extLst>
        </c:ser>
        <c:ser>
          <c:idx val="4"/>
          <c:order val="4"/>
          <c:tx>
            <c:strRef>
              <c:f>年齢層!$X$5</c:f>
              <c:strCache>
                <c:ptCount val="1"/>
                <c:pt idx="0">
                  <c:v>50～59歳</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年齢層!$S$4</c:f>
              <c:strCache>
                <c:ptCount val="1"/>
                <c:pt idx="0">
                  <c:v>凡例</c:v>
                </c:pt>
              </c:strCache>
            </c:strRef>
          </c:cat>
          <c:val>
            <c:numRef>
              <c:f>年齢層!$X$4</c:f>
              <c:numCache>
                <c:formatCode>General</c:formatCode>
                <c:ptCount val="1"/>
                <c:pt idx="0">
                  <c:v>1</c:v>
                </c:pt>
              </c:numCache>
            </c:numRef>
          </c:val>
          <c:extLst>
            <c:ext xmlns:c16="http://schemas.microsoft.com/office/drawing/2014/chart" uri="{C3380CC4-5D6E-409C-BE32-E72D297353CC}">
              <c16:uniqueId val="{00000006-38D4-4304-9A08-EA3150B02911}"/>
            </c:ext>
          </c:extLst>
        </c:ser>
        <c:ser>
          <c:idx val="5"/>
          <c:order val="5"/>
          <c:tx>
            <c:strRef>
              <c:f>年齢層!$Y$5</c:f>
              <c:strCache>
                <c:ptCount val="1"/>
                <c:pt idx="0">
                  <c:v>60～69歳</c:v>
                </c:pt>
              </c:strCache>
            </c:strRef>
          </c:tx>
          <c:spPr>
            <a:pattFill prst="openDmnd">
              <a:fgClr>
                <a:schemeClr val="accent4">
                  <a:lumMod val="50000"/>
                </a:schemeClr>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年齢層!$S$4</c:f>
              <c:strCache>
                <c:ptCount val="1"/>
                <c:pt idx="0">
                  <c:v>凡例</c:v>
                </c:pt>
              </c:strCache>
            </c:strRef>
          </c:cat>
          <c:val>
            <c:numRef>
              <c:f>年齢層!$Y$4</c:f>
              <c:numCache>
                <c:formatCode>General</c:formatCode>
                <c:ptCount val="1"/>
                <c:pt idx="0">
                  <c:v>1</c:v>
                </c:pt>
              </c:numCache>
            </c:numRef>
          </c:val>
          <c:extLst>
            <c:ext xmlns:c16="http://schemas.microsoft.com/office/drawing/2014/chart" uri="{C3380CC4-5D6E-409C-BE32-E72D297353CC}">
              <c16:uniqueId val="{00000007-38D4-4304-9A08-EA3150B02911}"/>
            </c:ext>
          </c:extLst>
        </c:ser>
        <c:ser>
          <c:idx val="6"/>
          <c:order val="6"/>
          <c:tx>
            <c:strRef>
              <c:f>年齢層!$Z$5</c:f>
              <c:strCache>
                <c:ptCount val="1"/>
                <c:pt idx="0">
                  <c:v>70歳以上</c:v>
                </c:pt>
              </c:strCache>
            </c:strRef>
          </c:tx>
          <c:spPr>
            <a:pattFill prst="ltVert">
              <a:fgClr>
                <a:srgbClr val="00B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年齢層!$S$4</c:f>
              <c:strCache>
                <c:ptCount val="1"/>
                <c:pt idx="0">
                  <c:v>凡例</c:v>
                </c:pt>
              </c:strCache>
            </c:strRef>
          </c:cat>
          <c:val>
            <c:numRef>
              <c:f>年齢層!$Z$4</c:f>
              <c:numCache>
                <c:formatCode>General</c:formatCode>
                <c:ptCount val="1"/>
                <c:pt idx="0">
                  <c:v>1</c:v>
                </c:pt>
              </c:numCache>
            </c:numRef>
          </c:val>
          <c:extLst>
            <c:ext xmlns:c16="http://schemas.microsoft.com/office/drawing/2014/chart" uri="{C3380CC4-5D6E-409C-BE32-E72D297353CC}">
              <c16:uniqueId val="{00000008-38D4-4304-9A08-EA3150B02911}"/>
            </c:ext>
          </c:extLst>
        </c:ser>
        <c:ser>
          <c:idx val="7"/>
          <c:order val="7"/>
          <c:tx>
            <c:strRef>
              <c:f>年齢層!$AA$5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年齢層!$S$4</c:f>
              <c:strCache>
                <c:ptCount val="1"/>
                <c:pt idx="0">
                  <c:v>凡例</c:v>
                </c:pt>
              </c:strCache>
            </c:strRef>
          </c:cat>
          <c:val>
            <c:numRef>
              <c:f>年齢層!$AA$4</c:f>
              <c:numCache>
                <c:formatCode>General</c:formatCode>
                <c:ptCount val="1"/>
                <c:pt idx="0">
                  <c:v>1</c:v>
                </c:pt>
              </c:numCache>
            </c:numRef>
          </c:val>
          <c:extLst>
            <c:ext xmlns:c16="http://schemas.microsoft.com/office/drawing/2014/chart" uri="{C3380CC4-5D6E-409C-BE32-E72D297353CC}">
              <c16:uniqueId val="{00000009-38D4-4304-9A08-EA3150B0291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05AB-448B-96AC-065CE2A65E19}"/>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1-7701-4D09-88E0-862BBAF23E8D}"/>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まちづくりグラフ!$Q$205:$T$205</c:f>
              <c:strCache>
                <c:ptCount val="4"/>
                <c:pt idx="0">
                  <c:v>R5</c:v>
                </c:pt>
                <c:pt idx="1">
                  <c:v>R6</c:v>
                </c:pt>
                <c:pt idx="2">
                  <c:v>R7</c:v>
                </c:pt>
                <c:pt idx="3">
                  <c:v>目標値
(R8)</c:v>
                </c:pt>
              </c:strCache>
            </c:strRef>
          </c:cat>
          <c:val>
            <c:numRef>
              <c:f>まちづくりグラフ!$Q$206:$T$206</c:f>
              <c:numCache>
                <c:formatCode>0.0</c:formatCode>
                <c:ptCount val="4"/>
                <c:pt idx="0">
                  <c:v>81.900000000000006</c:v>
                </c:pt>
                <c:pt idx="1">
                  <c:v>82.4</c:v>
                </c:pt>
                <c:pt idx="2">
                  <c:v>83.3</c:v>
                </c:pt>
                <c:pt idx="3">
                  <c:v>85</c:v>
                </c:pt>
              </c:numCache>
            </c:numRef>
          </c:val>
          <c:smooth val="0"/>
          <c:extLst>
            <c:ext xmlns:c16="http://schemas.microsoft.com/office/drawing/2014/chart" uri="{C3380CC4-5D6E-409C-BE32-E72D297353CC}">
              <c16:uniqueId val="{00000002-416C-4EB0-80EC-68E24D4B7B27}"/>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100"/>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8E30-4096-A9DC-9A09340C7567}"/>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1-F7EC-48E0-BEED-834464EB7CDD}"/>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まちづくりグラフ!$Q$213:$T$213</c:f>
              <c:strCache>
                <c:ptCount val="4"/>
                <c:pt idx="0">
                  <c:v>R5</c:v>
                </c:pt>
                <c:pt idx="1">
                  <c:v>R6</c:v>
                </c:pt>
                <c:pt idx="2">
                  <c:v>R7</c:v>
                </c:pt>
                <c:pt idx="3">
                  <c:v>目標値
(R8)</c:v>
                </c:pt>
              </c:strCache>
            </c:strRef>
          </c:cat>
          <c:val>
            <c:numRef>
              <c:f>まちづくりグラフ!$Q$214:$T$214</c:f>
              <c:numCache>
                <c:formatCode>0.0</c:formatCode>
                <c:ptCount val="4"/>
                <c:pt idx="0">
                  <c:v>95.7</c:v>
                </c:pt>
                <c:pt idx="1">
                  <c:v>96</c:v>
                </c:pt>
                <c:pt idx="2">
                  <c:v>95.8</c:v>
                </c:pt>
                <c:pt idx="3">
                  <c:v>98.5</c:v>
                </c:pt>
              </c:numCache>
            </c:numRef>
          </c:val>
          <c:smooth val="0"/>
          <c:extLst>
            <c:ext xmlns:c16="http://schemas.microsoft.com/office/drawing/2014/chart" uri="{C3380CC4-5D6E-409C-BE32-E72D297353CC}">
              <c16:uniqueId val="{00000002-338F-40F4-AEAD-A67119DBBA8A}"/>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7583603053717218"/>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983C-4FC8-A54F-719B5F399523}"/>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1-178C-4B09-9FBE-10D995DC135B}"/>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3C-4FC8-A54F-719B5F399523}"/>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まちづくりグラフ!$Q$221:$T$221</c:f>
              <c:strCache>
                <c:ptCount val="4"/>
                <c:pt idx="0">
                  <c:v>R5</c:v>
                </c:pt>
                <c:pt idx="1">
                  <c:v>R6</c:v>
                </c:pt>
                <c:pt idx="2">
                  <c:v>R7</c:v>
                </c:pt>
                <c:pt idx="3">
                  <c:v>目標値
(R8)</c:v>
                </c:pt>
              </c:strCache>
            </c:strRef>
          </c:cat>
          <c:val>
            <c:numRef>
              <c:f>まちづくりグラフ!$Q$222:$T$222</c:f>
              <c:numCache>
                <c:formatCode>0.0</c:formatCode>
                <c:ptCount val="4"/>
                <c:pt idx="0">
                  <c:v>51.4</c:v>
                </c:pt>
                <c:pt idx="1">
                  <c:v>46.8</c:v>
                </c:pt>
                <c:pt idx="2">
                  <c:v>48.8</c:v>
                </c:pt>
                <c:pt idx="3">
                  <c:v>65</c:v>
                </c:pt>
              </c:numCache>
            </c:numRef>
          </c:val>
          <c:smooth val="0"/>
          <c:extLst>
            <c:ext xmlns:c16="http://schemas.microsoft.com/office/drawing/2014/chart" uri="{C3380CC4-5D6E-409C-BE32-E72D297353CC}">
              <c16:uniqueId val="{00000002-BD67-4061-952C-37399BCF7A88}"/>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4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FFBF-460F-B5D7-4AFAA7382EA7}"/>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1-F6B0-49B5-B279-F43A32AE1016}"/>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まちづくりグラフ!$Q$229:$T$229</c:f>
              <c:strCache>
                <c:ptCount val="4"/>
                <c:pt idx="0">
                  <c:v>R5</c:v>
                </c:pt>
                <c:pt idx="1">
                  <c:v>R6</c:v>
                </c:pt>
                <c:pt idx="2">
                  <c:v>R7</c:v>
                </c:pt>
                <c:pt idx="3">
                  <c:v>目標値
(R8)</c:v>
                </c:pt>
              </c:strCache>
            </c:strRef>
          </c:cat>
          <c:val>
            <c:numRef>
              <c:f>まちづくりグラフ!$Q$230:$T$230</c:f>
              <c:numCache>
                <c:formatCode>0.0</c:formatCode>
                <c:ptCount val="4"/>
                <c:pt idx="0">
                  <c:v>94.7</c:v>
                </c:pt>
                <c:pt idx="1">
                  <c:v>94.4</c:v>
                </c:pt>
                <c:pt idx="2">
                  <c:v>95.6</c:v>
                </c:pt>
                <c:pt idx="3">
                  <c:v>95</c:v>
                </c:pt>
              </c:numCache>
            </c:numRef>
          </c:val>
          <c:smooth val="0"/>
          <c:extLst>
            <c:ext xmlns:c16="http://schemas.microsoft.com/office/drawing/2014/chart" uri="{C3380CC4-5D6E-409C-BE32-E72D297353CC}">
              <c16:uniqueId val="{00000002-A69C-4A21-8FF0-CB4C2EE855C6}"/>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6279911759603434"/>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CEC5-40D8-843B-45AEFC04B7EF}"/>
              </c:ext>
            </c:extLst>
          </c:dPt>
          <c:dLbls>
            <c:dLbl>
              <c:idx val="3"/>
              <c:layout>
                <c:manualLayout>
                  <c:x val="-5.6469201115485659E-2"/>
                  <c:y val="-0.107208674929440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C5-40D8-843B-45AEFC04B7EF}"/>
                </c:ext>
              </c:extLst>
            </c:dLbl>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まちづくりグラフ!$Q$237:$T$237</c:f>
              <c:strCache>
                <c:ptCount val="4"/>
                <c:pt idx="0">
                  <c:v>R5</c:v>
                </c:pt>
                <c:pt idx="1">
                  <c:v>R6</c:v>
                </c:pt>
                <c:pt idx="2">
                  <c:v>R7</c:v>
                </c:pt>
                <c:pt idx="3">
                  <c:v>目標値
(R8)</c:v>
                </c:pt>
              </c:strCache>
            </c:strRef>
          </c:cat>
          <c:val>
            <c:numRef>
              <c:f>まちづくりグラフ!$Q$238:$T$238</c:f>
              <c:numCache>
                <c:formatCode>0.0</c:formatCode>
                <c:ptCount val="4"/>
                <c:pt idx="0">
                  <c:v>72.5</c:v>
                </c:pt>
                <c:pt idx="1">
                  <c:v>70.2</c:v>
                </c:pt>
                <c:pt idx="2">
                  <c:v>71.599999999999994</c:v>
                </c:pt>
                <c:pt idx="3">
                  <c:v>80</c:v>
                </c:pt>
              </c:numCache>
            </c:numRef>
          </c:val>
          <c:smooth val="0"/>
          <c:extLst>
            <c:ext xmlns:c16="http://schemas.microsoft.com/office/drawing/2014/chart" uri="{C3380CC4-5D6E-409C-BE32-E72D297353CC}">
              <c16:uniqueId val="{00000002-A5AA-44F2-A103-EF122F4E9D3F}"/>
            </c:ext>
          </c:extLst>
        </c:ser>
        <c:dLbls>
          <c:dLblPos val="t"/>
          <c:showLegendKey val="0"/>
          <c:showVal val="1"/>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E0D2-4C35-8011-427F4E507B2A}"/>
              </c:ext>
            </c:extLst>
          </c:dPt>
          <c:dLbls>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まちづくりグラフ!$Q$245:$T$245</c:f>
              <c:strCache>
                <c:ptCount val="4"/>
                <c:pt idx="0">
                  <c:v>R5</c:v>
                </c:pt>
                <c:pt idx="1">
                  <c:v>R6</c:v>
                </c:pt>
                <c:pt idx="2">
                  <c:v>R7</c:v>
                </c:pt>
                <c:pt idx="3">
                  <c:v>目標値
(R8)</c:v>
                </c:pt>
              </c:strCache>
            </c:strRef>
          </c:cat>
          <c:val>
            <c:numRef>
              <c:f>まちづくりグラフ!$Q$246:$T$246</c:f>
              <c:numCache>
                <c:formatCode>0.0</c:formatCode>
                <c:ptCount val="4"/>
                <c:pt idx="0">
                  <c:v>88.8</c:v>
                </c:pt>
                <c:pt idx="1">
                  <c:v>89.4</c:v>
                </c:pt>
                <c:pt idx="2">
                  <c:v>91</c:v>
                </c:pt>
                <c:pt idx="3">
                  <c:v>90</c:v>
                </c:pt>
              </c:numCache>
            </c:numRef>
          </c:val>
          <c:smooth val="0"/>
          <c:extLst>
            <c:ext xmlns:c16="http://schemas.microsoft.com/office/drawing/2014/chart" uri="{C3380CC4-5D6E-409C-BE32-E72D297353CC}">
              <c16:uniqueId val="{00000002-A0EE-4D9C-82E5-4B1240CE8DC3}"/>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100"/>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6801388277248948"/>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D6FA-4463-A6C4-B6372BA5530F}"/>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FA-4463-A6C4-B6372BA5530F}"/>
                </c:ext>
              </c:extLst>
            </c:dLbl>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まちづくりグラフ!$Q$253:$T$253</c:f>
              <c:strCache>
                <c:ptCount val="4"/>
                <c:pt idx="0">
                  <c:v>R5</c:v>
                </c:pt>
                <c:pt idx="1">
                  <c:v>R6</c:v>
                </c:pt>
                <c:pt idx="2">
                  <c:v>R7</c:v>
                </c:pt>
                <c:pt idx="3">
                  <c:v>目標値
(R8)</c:v>
                </c:pt>
              </c:strCache>
            </c:strRef>
          </c:cat>
          <c:val>
            <c:numRef>
              <c:f>まちづくりグラフ!$Q$254:$T$254</c:f>
              <c:numCache>
                <c:formatCode>0.0</c:formatCode>
                <c:ptCount val="4"/>
                <c:pt idx="0">
                  <c:v>48.3</c:v>
                </c:pt>
                <c:pt idx="1">
                  <c:v>49.5</c:v>
                </c:pt>
                <c:pt idx="2">
                  <c:v>49.6</c:v>
                </c:pt>
                <c:pt idx="3">
                  <c:v>65</c:v>
                </c:pt>
              </c:numCache>
            </c:numRef>
          </c:val>
          <c:smooth val="0"/>
          <c:extLst>
            <c:ext xmlns:c16="http://schemas.microsoft.com/office/drawing/2014/chart" uri="{C3380CC4-5D6E-409C-BE32-E72D297353CC}">
              <c16:uniqueId val="{00000002-E258-45F0-9530-6E8ACCE00C01}"/>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70"/>
          <c:min val="4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7322864794894473"/>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DF1F-4F88-AB43-7884B196BBD3}"/>
              </c:ext>
            </c:extLst>
          </c:dPt>
          <c:dLbls>
            <c:dLbl>
              <c:idx val="3"/>
              <c:layout>
                <c:manualLayout>
                  <c:x val="-5.6469201115485756E-2"/>
                  <c:y val="-9.05563768795298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1F-4F88-AB43-7884B196BBD3}"/>
                </c:ext>
              </c:extLst>
            </c:dLbl>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まちづくりグラフ!$Q$261:$T$261</c:f>
              <c:strCache>
                <c:ptCount val="4"/>
                <c:pt idx="0">
                  <c:v>R5</c:v>
                </c:pt>
                <c:pt idx="1">
                  <c:v>R6</c:v>
                </c:pt>
                <c:pt idx="2">
                  <c:v>R7</c:v>
                </c:pt>
                <c:pt idx="3">
                  <c:v>目標値
(R8)</c:v>
                </c:pt>
              </c:strCache>
            </c:strRef>
          </c:cat>
          <c:val>
            <c:numRef>
              <c:f>まちづくりグラフ!$Q$262:$T$262</c:f>
              <c:numCache>
                <c:formatCode>0.0</c:formatCode>
                <c:ptCount val="4"/>
                <c:pt idx="0">
                  <c:v>75.7</c:v>
                </c:pt>
                <c:pt idx="1">
                  <c:v>72.8</c:v>
                </c:pt>
                <c:pt idx="2">
                  <c:v>68.099999999999994</c:v>
                </c:pt>
                <c:pt idx="3">
                  <c:v>80</c:v>
                </c:pt>
              </c:numCache>
            </c:numRef>
          </c:val>
          <c:smooth val="0"/>
          <c:extLst>
            <c:ext xmlns:c16="http://schemas.microsoft.com/office/drawing/2014/chart" uri="{C3380CC4-5D6E-409C-BE32-E72D297353CC}">
              <c16:uniqueId val="{00000002-7AEF-4B80-8DA5-93D0444210AE}"/>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B922-4C44-9D7B-17097234695C}"/>
              </c:ext>
            </c:extLst>
          </c:dPt>
          <c:dLbls>
            <c:dLbl>
              <c:idx val="3"/>
              <c:layout>
                <c:manualLayout>
                  <c:x val="-5.6469201115485562E-2"/>
                  <c:y val="-9.88825259044853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22-4C44-9D7B-17097234695C}"/>
                </c:ext>
              </c:extLst>
            </c:dLbl>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まちづくりグラフ!$Q$269:$T$269</c:f>
              <c:strCache>
                <c:ptCount val="4"/>
                <c:pt idx="0">
                  <c:v>R5</c:v>
                </c:pt>
                <c:pt idx="1">
                  <c:v>R6</c:v>
                </c:pt>
                <c:pt idx="2">
                  <c:v>R7</c:v>
                </c:pt>
                <c:pt idx="3">
                  <c:v>目標値
(R8)</c:v>
                </c:pt>
              </c:strCache>
            </c:strRef>
          </c:cat>
          <c:val>
            <c:numRef>
              <c:f>まちづくりグラフ!$Q$270:$T$270</c:f>
              <c:numCache>
                <c:formatCode>0.0</c:formatCode>
                <c:ptCount val="4"/>
                <c:pt idx="0">
                  <c:v>65.2</c:v>
                </c:pt>
                <c:pt idx="1">
                  <c:v>65.7</c:v>
                </c:pt>
                <c:pt idx="2">
                  <c:v>67.5</c:v>
                </c:pt>
                <c:pt idx="3">
                  <c:v>70</c:v>
                </c:pt>
              </c:numCache>
            </c:numRef>
          </c:val>
          <c:smooth val="0"/>
          <c:extLst>
            <c:ext xmlns:c16="http://schemas.microsoft.com/office/drawing/2014/chart" uri="{C3380CC4-5D6E-409C-BE32-E72D297353CC}">
              <c16:uniqueId val="{00000002-1E44-4850-B3CD-2B38E262FB24}"/>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80"/>
          <c:min val="5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9288-4B16-A4D6-467380664B46}"/>
              </c:ext>
            </c:extLst>
          </c:dPt>
          <c:dLbls>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まちづくりグラフ!$Q$277:$T$277</c:f>
              <c:strCache>
                <c:ptCount val="4"/>
                <c:pt idx="0">
                  <c:v>R5</c:v>
                </c:pt>
                <c:pt idx="1">
                  <c:v>R6</c:v>
                </c:pt>
                <c:pt idx="2">
                  <c:v>R7</c:v>
                </c:pt>
                <c:pt idx="3">
                  <c:v>目標値
(R8)</c:v>
                </c:pt>
              </c:strCache>
            </c:strRef>
          </c:cat>
          <c:val>
            <c:numRef>
              <c:f>まちづくりグラフ!$Q$278:$T$278</c:f>
              <c:numCache>
                <c:formatCode>0.0</c:formatCode>
                <c:ptCount val="4"/>
                <c:pt idx="0">
                  <c:v>45.4</c:v>
                </c:pt>
                <c:pt idx="1">
                  <c:v>41.2</c:v>
                </c:pt>
                <c:pt idx="2">
                  <c:v>46.3</c:v>
                </c:pt>
                <c:pt idx="3">
                  <c:v>40</c:v>
                </c:pt>
              </c:numCache>
            </c:numRef>
          </c:val>
          <c:smooth val="0"/>
          <c:extLst>
            <c:ext xmlns:c16="http://schemas.microsoft.com/office/drawing/2014/chart" uri="{C3380CC4-5D6E-409C-BE32-E72D297353CC}">
              <c16:uniqueId val="{00000002-130B-47B1-B502-4046B55E139E}"/>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60"/>
          <c:min val="3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645473484778567E-2"/>
          <c:y val="0.17141619080778392"/>
          <c:w val="0.88079893898720363"/>
          <c:h val="0.66318330088621424"/>
        </c:manualLayout>
      </c:layout>
      <c:lineChart>
        <c:grouping val="standard"/>
        <c:varyColors val="0"/>
        <c:ser>
          <c:idx val="0"/>
          <c:order val="0"/>
          <c:marker>
            <c:symbol val="diamond"/>
            <c:size val="9"/>
            <c:spPr>
              <a:solidFill>
                <a:srgbClr val="002060"/>
              </a:solidFill>
              <a:ln w="9525">
                <a:solidFill>
                  <a:srgbClr val="002060"/>
                </a:solidFill>
              </a:ln>
              <a:effectLst/>
            </c:spPr>
          </c:marker>
          <c:dLbls>
            <c:spPr>
              <a:noFill/>
              <a:ln>
                <a:noFill/>
              </a:ln>
              <a:effectLst/>
            </c:spPr>
            <c:txPr>
              <a:bodyPr wrap="square" lIns="38100" tIns="19050" rIns="38100" bIns="1905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今後の定住意向!$P$4:$Y$4</c:f>
              <c:strCache>
                <c:ptCount val="10"/>
                <c:pt idx="0">
                  <c:v>H28</c:v>
                </c:pt>
                <c:pt idx="1">
                  <c:v>H29</c:v>
                </c:pt>
                <c:pt idx="2">
                  <c:v>H30</c:v>
                </c:pt>
                <c:pt idx="3">
                  <c:v>R1</c:v>
                </c:pt>
                <c:pt idx="4">
                  <c:v>R2</c:v>
                </c:pt>
                <c:pt idx="5">
                  <c:v>R3</c:v>
                </c:pt>
                <c:pt idx="6">
                  <c:v>R4</c:v>
                </c:pt>
                <c:pt idx="7">
                  <c:v>R5</c:v>
                </c:pt>
                <c:pt idx="8">
                  <c:v>R6</c:v>
                </c:pt>
                <c:pt idx="9">
                  <c:v>R7</c:v>
                </c:pt>
              </c:strCache>
            </c:strRef>
          </c:cat>
          <c:val>
            <c:numRef>
              <c:f>今後の定住意向!$P$5:$Y$5</c:f>
              <c:numCache>
                <c:formatCode>General</c:formatCode>
                <c:ptCount val="10"/>
                <c:pt idx="0">
                  <c:v>85.9</c:v>
                </c:pt>
                <c:pt idx="1">
                  <c:v>85.7</c:v>
                </c:pt>
                <c:pt idx="2">
                  <c:v>85.1</c:v>
                </c:pt>
                <c:pt idx="3" formatCode="0.0">
                  <c:v>89.173372348207764</c:v>
                </c:pt>
                <c:pt idx="4" formatCode="0.0">
                  <c:v>85.84905660377359</c:v>
                </c:pt>
                <c:pt idx="5" formatCode="0.0">
                  <c:v>89.4</c:v>
                </c:pt>
                <c:pt idx="6" formatCode="0.0">
                  <c:v>88.9</c:v>
                </c:pt>
                <c:pt idx="7" formatCode="0.0">
                  <c:v>87.699999999999989</c:v>
                </c:pt>
                <c:pt idx="8" formatCode="0.0">
                  <c:v>88.4</c:v>
                </c:pt>
                <c:pt idx="9" formatCode="0.0">
                  <c:v>91.751824817518255</c:v>
                </c:pt>
              </c:numCache>
            </c:numRef>
          </c:val>
          <c:smooth val="0"/>
          <c:extLst>
            <c:ext xmlns:c16="http://schemas.microsoft.com/office/drawing/2014/chart" uri="{C3380CC4-5D6E-409C-BE32-E72D297353CC}">
              <c16:uniqueId val="{00000000-52B7-4B53-B58D-C52FEFB9CA56}"/>
            </c:ext>
          </c:extLst>
        </c:ser>
        <c:dLbls>
          <c:showLegendKey val="0"/>
          <c:showVal val="0"/>
          <c:showCatName val="0"/>
          <c:showSerName val="0"/>
          <c:showPercent val="0"/>
          <c:showBubbleSize val="0"/>
        </c:dLbls>
        <c:marker val="1"/>
        <c:smooth val="0"/>
        <c:axId val="460909727"/>
        <c:axId val="457530223"/>
      </c:lineChart>
      <c:catAx>
        <c:axId val="46090972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457530223"/>
        <c:crosses val="autoZero"/>
        <c:auto val="1"/>
        <c:lblAlgn val="ctr"/>
        <c:lblOffset val="100"/>
        <c:noMultiLvlLbl val="0"/>
      </c:catAx>
      <c:valAx>
        <c:axId val="457530223"/>
        <c:scaling>
          <c:orientation val="minMax"/>
          <c:min val="0"/>
        </c:scaling>
        <c:delete val="0"/>
        <c:axPos val="l"/>
        <c:majorGridlines>
          <c:spPr>
            <a:ln w="9525" cap="flat" cmpd="sng" algn="ctr">
              <a:no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460909727"/>
        <c:crosses val="autoZero"/>
        <c:crossBetween val="between"/>
        <c:majorUnit val="20"/>
      </c:valAx>
      <c:spPr>
        <a:noFill/>
        <a:ln>
          <a:solidFill>
            <a:schemeClr val="tx1"/>
          </a:solidFill>
        </a:ln>
        <a:effectLst/>
      </c:spPr>
    </c:plotArea>
    <c:plotVisOnly val="1"/>
    <c:dispBlanksAs val="gap"/>
    <c:showDLblsOverMax val="0"/>
    <c:extLst/>
  </c:chart>
  <c:spPr>
    <a:noFill/>
    <a:ln w="9525" cap="flat" cmpd="sng" algn="ctr">
      <a:noFill/>
      <a:round/>
    </a:ln>
    <a:effectLst/>
  </c:spPr>
  <c:txPr>
    <a:bodyPr/>
    <a:lstStyle/>
    <a:p>
      <a:pPr>
        <a:defRPr sz="1100">
          <a:solidFill>
            <a:schemeClr val="tx1"/>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61EE-4CBC-A4F4-80BEF0ED6290}"/>
              </c:ext>
            </c:extLst>
          </c:dPt>
          <c:dLbls>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まちづくりグラフ!$Q$285:$T$285</c:f>
              <c:strCache>
                <c:ptCount val="4"/>
                <c:pt idx="0">
                  <c:v>R5</c:v>
                </c:pt>
                <c:pt idx="1">
                  <c:v>R6</c:v>
                </c:pt>
                <c:pt idx="2">
                  <c:v>R7</c:v>
                </c:pt>
                <c:pt idx="3">
                  <c:v>目標値
(R8)</c:v>
                </c:pt>
              </c:strCache>
            </c:strRef>
          </c:cat>
          <c:val>
            <c:numRef>
              <c:f>まちづくりグラフ!$Q$286:$T$286</c:f>
              <c:numCache>
                <c:formatCode>0.0</c:formatCode>
                <c:ptCount val="4"/>
                <c:pt idx="0">
                  <c:v>65.400000000000006</c:v>
                </c:pt>
                <c:pt idx="1">
                  <c:v>65.099999999999994</c:v>
                </c:pt>
                <c:pt idx="2">
                  <c:v>66.900000000000006</c:v>
                </c:pt>
                <c:pt idx="3">
                  <c:v>70</c:v>
                </c:pt>
              </c:numCache>
            </c:numRef>
          </c:val>
          <c:smooth val="0"/>
          <c:extLst>
            <c:ext xmlns:c16="http://schemas.microsoft.com/office/drawing/2014/chart" uri="{C3380CC4-5D6E-409C-BE32-E72D297353CC}">
              <c16:uniqueId val="{00000002-8B58-424E-B60A-BB335514C66D}"/>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C8D7-4B76-B96B-F515074614EC}"/>
              </c:ext>
            </c:extLst>
          </c:dPt>
          <c:dLbls>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まちづくりグラフ!$Q$293:$T$293</c:f>
              <c:strCache>
                <c:ptCount val="4"/>
                <c:pt idx="0">
                  <c:v>R5</c:v>
                </c:pt>
                <c:pt idx="1">
                  <c:v>R6</c:v>
                </c:pt>
                <c:pt idx="2">
                  <c:v>R7</c:v>
                </c:pt>
                <c:pt idx="3">
                  <c:v>目標値
(R8)</c:v>
                </c:pt>
              </c:strCache>
            </c:strRef>
          </c:cat>
          <c:val>
            <c:numRef>
              <c:f>まちづくりグラフ!$Q$294:$T$294</c:f>
              <c:numCache>
                <c:formatCode>0.0</c:formatCode>
                <c:ptCount val="4"/>
                <c:pt idx="0">
                  <c:v>78.5</c:v>
                </c:pt>
                <c:pt idx="1">
                  <c:v>79</c:v>
                </c:pt>
                <c:pt idx="2">
                  <c:v>78.2</c:v>
                </c:pt>
                <c:pt idx="3">
                  <c:v>80</c:v>
                </c:pt>
              </c:numCache>
            </c:numRef>
          </c:val>
          <c:smooth val="0"/>
          <c:extLst>
            <c:ext xmlns:c16="http://schemas.microsoft.com/office/drawing/2014/chart" uri="{C3380CC4-5D6E-409C-BE32-E72D297353CC}">
              <c16:uniqueId val="{00000002-CB41-48C2-A81D-EDCC51581307}"/>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100"/>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59CB-4C2B-986A-8BC2BB9D6513}"/>
              </c:ext>
            </c:extLst>
          </c:dPt>
          <c:dLbls>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まちづくりグラフ!$Q$301:$T$301</c:f>
              <c:strCache>
                <c:ptCount val="4"/>
                <c:pt idx="0">
                  <c:v>R5</c:v>
                </c:pt>
                <c:pt idx="1">
                  <c:v>R6</c:v>
                </c:pt>
                <c:pt idx="2">
                  <c:v>R7</c:v>
                </c:pt>
                <c:pt idx="3">
                  <c:v>目標値
(R8)</c:v>
                </c:pt>
              </c:strCache>
            </c:strRef>
          </c:cat>
          <c:val>
            <c:numRef>
              <c:f>まちづくりグラフ!$Q$302:$T$302</c:f>
              <c:numCache>
                <c:formatCode>0.0</c:formatCode>
                <c:ptCount val="4"/>
                <c:pt idx="0">
                  <c:v>97.5</c:v>
                </c:pt>
                <c:pt idx="1">
                  <c:v>97.3</c:v>
                </c:pt>
                <c:pt idx="2">
                  <c:v>95.7</c:v>
                </c:pt>
                <c:pt idx="3">
                  <c:v>99</c:v>
                </c:pt>
              </c:numCache>
            </c:numRef>
          </c:val>
          <c:smooth val="0"/>
          <c:extLst>
            <c:ext xmlns:c16="http://schemas.microsoft.com/office/drawing/2014/chart" uri="{C3380CC4-5D6E-409C-BE32-E72D297353CC}">
              <c16:uniqueId val="{00000002-0AD0-4F0E-AA81-4BCBEB0931BE}"/>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100"/>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288C-41C8-819F-C3A48D2240F9}"/>
              </c:ext>
            </c:extLst>
          </c:dPt>
          <c:dLbls>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まちづくりグラフ!$Q$309:$T$309</c:f>
              <c:strCache>
                <c:ptCount val="4"/>
                <c:pt idx="0">
                  <c:v>R5</c:v>
                </c:pt>
                <c:pt idx="1">
                  <c:v>R6</c:v>
                </c:pt>
                <c:pt idx="2">
                  <c:v>R7</c:v>
                </c:pt>
                <c:pt idx="3">
                  <c:v>目標値
(R8)</c:v>
                </c:pt>
              </c:strCache>
            </c:strRef>
          </c:cat>
          <c:val>
            <c:numRef>
              <c:f>まちづくりグラフ!$Q$310:$T$310</c:f>
              <c:numCache>
                <c:formatCode>0.0</c:formatCode>
                <c:ptCount val="4"/>
                <c:pt idx="0">
                  <c:v>18.399999999999999</c:v>
                </c:pt>
                <c:pt idx="1">
                  <c:v>17.7</c:v>
                </c:pt>
                <c:pt idx="2">
                  <c:v>14.5</c:v>
                </c:pt>
                <c:pt idx="3">
                  <c:v>12</c:v>
                </c:pt>
              </c:numCache>
            </c:numRef>
          </c:val>
          <c:smooth val="0"/>
          <c:extLst>
            <c:ext xmlns:c16="http://schemas.microsoft.com/office/drawing/2014/chart" uri="{C3380CC4-5D6E-409C-BE32-E72D297353CC}">
              <c16:uniqueId val="{00000002-51B1-485A-A90D-002193A34685}"/>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30"/>
          <c:min val="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936596857860249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5B12-47AD-8E63-A17123B59A14}"/>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まちづくりグラフ!$Q$5:$T$5</c:f>
              <c:strCache>
                <c:ptCount val="4"/>
                <c:pt idx="0">
                  <c:v>R5</c:v>
                </c:pt>
                <c:pt idx="1">
                  <c:v>R6</c:v>
                </c:pt>
                <c:pt idx="2">
                  <c:v>R7</c:v>
                </c:pt>
                <c:pt idx="3">
                  <c:v>目標値
(R8)</c:v>
                </c:pt>
              </c:strCache>
            </c:strRef>
          </c:cat>
          <c:val>
            <c:numRef>
              <c:f>まちづくりグラフ!$Q$6:$T$6</c:f>
              <c:numCache>
                <c:formatCode>0.0</c:formatCode>
                <c:ptCount val="4"/>
                <c:pt idx="0">
                  <c:v>72.2</c:v>
                </c:pt>
                <c:pt idx="1">
                  <c:v>70.2</c:v>
                </c:pt>
                <c:pt idx="2">
                  <c:v>77.445255474452551</c:v>
                </c:pt>
                <c:pt idx="3">
                  <c:v>75</c:v>
                </c:pt>
              </c:numCache>
            </c:numRef>
          </c:val>
          <c:smooth val="0"/>
          <c:extLst>
            <c:ext xmlns:c16="http://schemas.microsoft.com/office/drawing/2014/chart" uri="{C3380CC4-5D6E-409C-BE32-E72D297353CC}">
              <c16:uniqueId val="{00000002-5B12-47AD-8E63-A17123B59A14}"/>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5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40C9-4FE3-9A40-8DDC276FBE99}"/>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2-127C-4BFB-9E44-72029A075A82}"/>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まちづくりグラフ!$Q$13:$T$13</c:f>
              <c:strCache>
                <c:ptCount val="4"/>
                <c:pt idx="0">
                  <c:v>R5</c:v>
                </c:pt>
                <c:pt idx="1">
                  <c:v>R6</c:v>
                </c:pt>
                <c:pt idx="2">
                  <c:v>R7</c:v>
                </c:pt>
                <c:pt idx="3">
                  <c:v>目標値
(R8)</c:v>
                </c:pt>
              </c:strCache>
            </c:strRef>
          </c:cat>
          <c:val>
            <c:numRef>
              <c:f>まちづくりグラフ!$Q$14:$T$14</c:f>
              <c:numCache>
                <c:formatCode>0.0</c:formatCode>
                <c:ptCount val="4"/>
                <c:pt idx="0">
                  <c:v>70.8</c:v>
                </c:pt>
                <c:pt idx="1">
                  <c:v>68.8</c:v>
                </c:pt>
                <c:pt idx="2">
                  <c:v>76.861313868613138</c:v>
                </c:pt>
                <c:pt idx="3">
                  <c:v>75</c:v>
                </c:pt>
              </c:numCache>
            </c:numRef>
          </c:val>
          <c:smooth val="0"/>
          <c:extLst>
            <c:ext xmlns:c16="http://schemas.microsoft.com/office/drawing/2014/chart" uri="{C3380CC4-5D6E-409C-BE32-E72D297353CC}">
              <c16:uniqueId val="{00000002-40C9-4FE3-9A40-8DDC276FBE99}"/>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F272-4F00-BE44-7581D004439A}"/>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2-CE9D-4A59-9682-BCD99DD132D8}"/>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72-4F00-BE44-7581D004439A}"/>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まちづくりグラフ!$Q$21:$T$21</c:f>
              <c:strCache>
                <c:ptCount val="4"/>
                <c:pt idx="0">
                  <c:v>R5</c:v>
                </c:pt>
                <c:pt idx="1">
                  <c:v>R6</c:v>
                </c:pt>
                <c:pt idx="2">
                  <c:v>R7</c:v>
                </c:pt>
                <c:pt idx="3">
                  <c:v>目標値
(R8)</c:v>
                </c:pt>
              </c:strCache>
            </c:strRef>
          </c:cat>
          <c:val>
            <c:numRef>
              <c:f>まちづくりグラフ!$Q$22:$T$22</c:f>
              <c:numCache>
                <c:formatCode>0.0</c:formatCode>
                <c:ptCount val="4"/>
                <c:pt idx="0">
                  <c:v>83.1</c:v>
                </c:pt>
                <c:pt idx="1">
                  <c:v>85.6</c:v>
                </c:pt>
                <c:pt idx="2">
                  <c:v>84.9</c:v>
                </c:pt>
                <c:pt idx="3">
                  <c:v>90</c:v>
                </c:pt>
              </c:numCache>
            </c:numRef>
          </c:val>
          <c:smooth val="0"/>
          <c:extLst>
            <c:ext xmlns:c16="http://schemas.microsoft.com/office/drawing/2014/chart" uri="{C3380CC4-5D6E-409C-BE32-E72D297353CC}">
              <c16:uniqueId val="{00000002-F272-4F00-BE44-7581D004439A}"/>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100"/>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30D9-49A3-87DF-8C1E45484A4A}"/>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2-D44A-4C91-A5BB-21229D61A3F1}"/>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D9-49A3-87DF-8C1E45484A4A}"/>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まちづくりグラフ!$Q$29:$T$29</c:f>
              <c:strCache>
                <c:ptCount val="4"/>
                <c:pt idx="0">
                  <c:v>R5</c:v>
                </c:pt>
                <c:pt idx="1">
                  <c:v>R6</c:v>
                </c:pt>
                <c:pt idx="2">
                  <c:v>R7</c:v>
                </c:pt>
                <c:pt idx="3">
                  <c:v>目標値
(R8)</c:v>
                </c:pt>
              </c:strCache>
            </c:strRef>
          </c:cat>
          <c:val>
            <c:numRef>
              <c:f>まちづくりグラフ!$Q$30:$T$30</c:f>
              <c:numCache>
                <c:formatCode>0.0</c:formatCode>
                <c:ptCount val="4"/>
                <c:pt idx="0">
                  <c:v>65.2</c:v>
                </c:pt>
                <c:pt idx="1">
                  <c:v>66.900000000000006</c:v>
                </c:pt>
                <c:pt idx="2">
                  <c:v>76.204379562043798</c:v>
                </c:pt>
                <c:pt idx="3">
                  <c:v>75</c:v>
                </c:pt>
              </c:numCache>
            </c:numRef>
          </c:val>
          <c:smooth val="0"/>
          <c:extLst>
            <c:ext xmlns:c16="http://schemas.microsoft.com/office/drawing/2014/chart" uri="{C3380CC4-5D6E-409C-BE32-E72D297353CC}">
              <c16:uniqueId val="{00000002-30D9-49A3-87DF-8C1E45484A4A}"/>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D126-46AD-B4C9-98CD4420C4F5}"/>
              </c:ext>
            </c:extLst>
          </c:dPt>
          <c:dPt>
            <c:idx val="4"/>
            <c:marker>
              <c:spPr>
                <a:solidFill>
                  <a:srgbClr val="000088"/>
                </a:solidFill>
                <a:ln>
                  <a:solidFill>
                    <a:srgbClr val="616161"/>
                  </a:solidFill>
                </a:ln>
              </c:spPr>
            </c:marker>
            <c:bubble3D val="0"/>
            <c:extLst>
              <c:ext xmlns:c16="http://schemas.microsoft.com/office/drawing/2014/chart" uri="{C3380CC4-5D6E-409C-BE32-E72D297353CC}">
                <c16:uniqueId val="{00000002-C532-4EDE-9333-B06D7462E580}"/>
              </c:ext>
            </c:extLst>
          </c:dPt>
          <c:dLbls>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26-46AD-B4C9-98CD4420C4F5}"/>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まちづくりグラフ!$Q$37:$T$37</c:f>
              <c:strCache>
                <c:ptCount val="4"/>
                <c:pt idx="0">
                  <c:v>R5</c:v>
                </c:pt>
                <c:pt idx="1">
                  <c:v>R6</c:v>
                </c:pt>
                <c:pt idx="2">
                  <c:v>R7</c:v>
                </c:pt>
                <c:pt idx="3">
                  <c:v>目標値
(R8)</c:v>
                </c:pt>
              </c:strCache>
            </c:strRef>
          </c:cat>
          <c:val>
            <c:numRef>
              <c:f>まちづくりグラフ!$Q$38:$T$38</c:f>
              <c:numCache>
                <c:formatCode>0.0</c:formatCode>
                <c:ptCount val="4"/>
                <c:pt idx="0">
                  <c:v>65.7</c:v>
                </c:pt>
                <c:pt idx="1">
                  <c:v>66.8</c:v>
                </c:pt>
                <c:pt idx="2">
                  <c:v>75.474452554744531</c:v>
                </c:pt>
                <c:pt idx="3">
                  <c:v>75</c:v>
                </c:pt>
              </c:numCache>
            </c:numRef>
          </c:val>
          <c:smooth val="0"/>
          <c:extLst>
            <c:ext xmlns:c16="http://schemas.microsoft.com/office/drawing/2014/chart" uri="{C3380CC4-5D6E-409C-BE32-E72D297353CC}">
              <c16:uniqueId val="{00000002-D126-46AD-B4C9-98CD4420C4F5}"/>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3" Type="http://schemas.openxmlformats.org/officeDocument/2006/relationships/chart" Target="../charts/chart17.xml"/><Relationship Id="rId18" Type="http://schemas.openxmlformats.org/officeDocument/2006/relationships/chart" Target="../charts/chart22.xml"/><Relationship Id="rId26" Type="http://schemas.openxmlformats.org/officeDocument/2006/relationships/chart" Target="../charts/chart30.xml"/><Relationship Id="rId39" Type="http://schemas.openxmlformats.org/officeDocument/2006/relationships/chart" Target="../charts/chart43.xml"/><Relationship Id="rId21" Type="http://schemas.openxmlformats.org/officeDocument/2006/relationships/chart" Target="../charts/chart25.xml"/><Relationship Id="rId34" Type="http://schemas.openxmlformats.org/officeDocument/2006/relationships/chart" Target="../charts/chart38.xml"/><Relationship Id="rId7" Type="http://schemas.openxmlformats.org/officeDocument/2006/relationships/chart" Target="../charts/chart11.xml"/><Relationship Id="rId12" Type="http://schemas.openxmlformats.org/officeDocument/2006/relationships/chart" Target="../charts/chart16.xml"/><Relationship Id="rId17" Type="http://schemas.openxmlformats.org/officeDocument/2006/relationships/chart" Target="../charts/chart21.xml"/><Relationship Id="rId25" Type="http://schemas.openxmlformats.org/officeDocument/2006/relationships/chart" Target="../charts/chart29.xml"/><Relationship Id="rId33" Type="http://schemas.openxmlformats.org/officeDocument/2006/relationships/chart" Target="../charts/chart37.xml"/><Relationship Id="rId38" Type="http://schemas.openxmlformats.org/officeDocument/2006/relationships/chart" Target="../charts/chart42.xml"/><Relationship Id="rId2" Type="http://schemas.openxmlformats.org/officeDocument/2006/relationships/chart" Target="../charts/chart6.xml"/><Relationship Id="rId16" Type="http://schemas.openxmlformats.org/officeDocument/2006/relationships/chart" Target="../charts/chart20.xml"/><Relationship Id="rId20" Type="http://schemas.openxmlformats.org/officeDocument/2006/relationships/chart" Target="../charts/chart24.xml"/><Relationship Id="rId29" Type="http://schemas.openxmlformats.org/officeDocument/2006/relationships/chart" Target="../charts/chart33.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chart" Target="../charts/chart15.xml"/><Relationship Id="rId24" Type="http://schemas.openxmlformats.org/officeDocument/2006/relationships/chart" Target="../charts/chart28.xml"/><Relationship Id="rId32" Type="http://schemas.openxmlformats.org/officeDocument/2006/relationships/chart" Target="../charts/chart36.xml"/><Relationship Id="rId37" Type="http://schemas.openxmlformats.org/officeDocument/2006/relationships/chart" Target="../charts/chart41.xml"/><Relationship Id="rId5" Type="http://schemas.openxmlformats.org/officeDocument/2006/relationships/chart" Target="../charts/chart9.xml"/><Relationship Id="rId15" Type="http://schemas.openxmlformats.org/officeDocument/2006/relationships/chart" Target="../charts/chart19.xml"/><Relationship Id="rId23" Type="http://schemas.openxmlformats.org/officeDocument/2006/relationships/chart" Target="../charts/chart27.xml"/><Relationship Id="rId28" Type="http://schemas.openxmlformats.org/officeDocument/2006/relationships/chart" Target="../charts/chart32.xml"/><Relationship Id="rId36" Type="http://schemas.openxmlformats.org/officeDocument/2006/relationships/chart" Target="../charts/chart40.xml"/><Relationship Id="rId10" Type="http://schemas.openxmlformats.org/officeDocument/2006/relationships/chart" Target="../charts/chart14.xml"/><Relationship Id="rId19" Type="http://schemas.openxmlformats.org/officeDocument/2006/relationships/chart" Target="../charts/chart23.xml"/><Relationship Id="rId31" Type="http://schemas.openxmlformats.org/officeDocument/2006/relationships/chart" Target="../charts/chart35.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 Id="rId22" Type="http://schemas.openxmlformats.org/officeDocument/2006/relationships/chart" Target="../charts/chart26.xml"/><Relationship Id="rId27" Type="http://schemas.openxmlformats.org/officeDocument/2006/relationships/chart" Target="../charts/chart31.xml"/><Relationship Id="rId30" Type="http://schemas.openxmlformats.org/officeDocument/2006/relationships/chart" Target="../charts/chart34.xml"/><Relationship Id="rId35" Type="http://schemas.openxmlformats.org/officeDocument/2006/relationships/chart" Target="../charts/chart39.xml"/><Relationship Id="rId8" Type="http://schemas.openxmlformats.org/officeDocument/2006/relationships/chart" Target="../charts/chart12.xml"/><Relationship Id="rId3"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xdr:col>
      <xdr:colOff>9526</xdr:colOff>
      <xdr:row>2</xdr:row>
      <xdr:rowOff>0</xdr:rowOff>
    </xdr:from>
    <xdr:to>
      <xdr:col>10</xdr:col>
      <xdr:colOff>0</xdr:colOff>
      <xdr:row>11</xdr:row>
      <xdr:rowOff>228600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14</xdr:col>
      <xdr:colOff>0</xdr:colOff>
      <xdr:row>15</xdr:row>
      <xdr:rowOff>9526</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66700" y="495300"/>
          <a:ext cx="8658225" cy="3228976"/>
          <a:chOff x="266700" y="495300"/>
          <a:chExt cx="9324975" cy="3228976"/>
        </a:xfrm>
      </xdr:grpSpPr>
      <xdr:graphicFrame macro="">
        <xdr:nvGraphicFramePr>
          <xdr:cNvPr id="3" name="グラフ 2">
            <a:extLst>
              <a:ext uri="{FF2B5EF4-FFF2-40B4-BE49-F238E27FC236}">
                <a16:creationId xmlns:a16="http://schemas.microsoft.com/office/drawing/2014/main" id="{00000000-0008-0000-0100-000003000000}"/>
              </a:ext>
            </a:extLst>
          </xdr:cNvPr>
          <xdr:cNvGraphicFramePr>
            <a:graphicFrameLocks/>
          </xdr:cNvGraphicFramePr>
        </xdr:nvGraphicFramePr>
        <xdr:xfrm>
          <a:off x="266700" y="495300"/>
          <a:ext cx="9324975" cy="322897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00000000-0008-0000-0100-000004000000}"/>
              </a:ext>
            </a:extLst>
          </xdr:cNvPr>
          <xdr:cNvGraphicFramePr>
            <a:graphicFrameLocks/>
          </xdr:cNvGraphicFramePr>
        </xdr:nvGraphicFramePr>
        <xdr:xfrm>
          <a:off x="1381125" y="752475"/>
          <a:ext cx="7919085" cy="10287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0.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5.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7</xdr:col>
      <xdr:colOff>123825</xdr:colOff>
      <xdr:row>4</xdr:row>
      <xdr:rowOff>47625</xdr:rowOff>
    </xdr:from>
    <xdr:to>
      <xdr:col>13</xdr:col>
      <xdr:colOff>606425</xdr:colOff>
      <xdr:row>15</xdr:row>
      <xdr:rowOff>180975</xdr:rowOff>
    </xdr:to>
    <xdr:pic>
      <xdr:nvPicPr>
        <xdr:cNvPr id="2" name="図 1">
          <a:extLst>
            <a:ext uri="{FF2B5EF4-FFF2-40B4-BE49-F238E27FC236}">
              <a16:creationId xmlns:a16="http://schemas.microsoft.com/office/drawing/2014/main" id="{B03BBF2C-290D-DDA4-06A0-A7AC6683697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71" t="2635" r="2525" b="5006"/>
        <a:stretch>
          <a:fillRect/>
        </a:stretch>
      </xdr:blipFill>
      <xdr:spPr bwMode="auto">
        <a:xfrm>
          <a:off x="8267700" y="1076325"/>
          <a:ext cx="4149725" cy="40068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14</xdr:col>
      <xdr:colOff>69849</xdr:colOff>
      <xdr:row>3</xdr:row>
      <xdr:rowOff>104775</xdr:rowOff>
    </xdr:from>
    <xdr:to>
      <xdr:col>20</xdr:col>
      <xdr:colOff>565149</xdr:colOff>
      <xdr:row>13</xdr:row>
      <xdr:rowOff>259715</xdr:rowOff>
    </xdr:to>
    <xdr:pic>
      <xdr:nvPicPr>
        <xdr:cNvPr id="4" name="図 3">
          <a:extLst>
            <a:ext uri="{FF2B5EF4-FFF2-40B4-BE49-F238E27FC236}">
              <a16:creationId xmlns:a16="http://schemas.microsoft.com/office/drawing/2014/main" id="{13166D8D-E091-2711-00D8-083C99436CA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774" t="999" r="1704" b="5855"/>
        <a:stretch>
          <a:fillRect/>
        </a:stretch>
      </xdr:blipFill>
      <xdr:spPr bwMode="auto">
        <a:xfrm>
          <a:off x="12509499" y="876300"/>
          <a:ext cx="4264025" cy="355219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0.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4.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5.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6.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7.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8.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9.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1</xdr:colOff>
      <xdr:row>2</xdr:row>
      <xdr:rowOff>9524</xdr:rowOff>
    </xdr:from>
    <xdr:to>
      <xdr:col>10</xdr:col>
      <xdr:colOff>676275</xdr:colOff>
      <xdr:row>17</xdr:row>
      <xdr:rowOff>9524</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41.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42.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43.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44.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5</xdr:col>
      <xdr:colOff>1</xdr:colOff>
      <xdr:row>3</xdr:row>
      <xdr:rowOff>0</xdr:rowOff>
    </xdr:from>
    <xdr:to>
      <xdr:col>11</xdr:col>
      <xdr:colOff>419101</xdr:colOff>
      <xdr:row>7</xdr:row>
      <xdr:rowOff>1315</xdr:rowOff>
    </xdr:to>
    <xdr:graphicFrame macro="">
      <xdr:nvGraphicFramePr>
        <xdr:cNvPr id="2" name="グラフ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448698</xdr:colOff>
      <xdr:row>3</xdr:row>
      <xdr:rowOff>66854</xdr:rowOff>
    </xdr:from>
    <xdr:to>
      <xdr:col>9</xdr:col>
      <xdr:colOff>580126</xdr:colOff>
      <xdr:row>6</xdr:row>
      <xdr:rowOff>217532</xdr:rowOff>
    </xdr:to>
    <xdr:grpSp>
      <xdr:nvGrpSpPr>
        <xdr:cNvPr id="3" name="グループ化 2">
          <a:extLst>
            <a:ext uri="{FF2B5EF4-FFF2-40B4-BE49-F238E27FC236}">
              <a16:creationId xmlns:a16="http://schemas.microsoft.com/office/drawing/2014/main" id="{00000000-0008-0000-0C00-000003000000}"/>
            </a:ext>
          </a:extLst>
        </xdr:cNvPr>
        <xdr:cNvGrpSpPr/>
      </xdr:nvGrpSpPr>
      <xdr:grpSpPr>
        <a:xfrm>
          <a:off x="7535298" y="752654"/>
          <a:ext cx="131428" cy="1293678"/>
          <a:chOff x="0" y="0"/>
          <a:chExt cx="2120671" cy="588821071"/>
        </a:xfrm>
      </xdr:grpSpPr>
      <xdr:sp macro="" textlink="">
        <xdr:nvSpPr>
          <xdr:cNvPr id="4" name="Freeform 52">
            <a:extLst>
              <a:ext uri="{FF2B5EF4-FFF2-40B4-BE49-F238E27FC236}">
                <a16:creationId xmlns:a16="http://schemas.microsoft.com/office/drawing/2014/main" id="{00000000-0008-0000-0C00-00000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5" name="Freeform 52">
            <a:extLst>
              <a:ext uri="{FF2B5EF4-FFF2-40B4-BE49-F238E27FC236}">
                <a16:creationId xmlns:a16="http://schemas.microsoft.com/office/drawing/2014/main" id="{00000000-0008-0000-0C00-00000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11</xdr:row>
      <xdr:rowOff>0</xdr:rowOff>
    </xdr:from>
    <xdr:to>
      <xdr:col>11</xdr:col>
      <xdr:colOff>419101</xdr:colOff>
      <xdr:row>15</xdr:row>
      <xdr:rowOff>1315</xdr:rowOff>
    </xdr:to>
    <xdr:graphicFrame macro="">
      <xdr:nvGraphicFramePr>
        <xdr:cNvPr id="6" name="グラフ 5">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448698</xdr:colOff>
      <xdr:row>11</xdr:row>
      <xdr:rowOff>66854</xdr:rowOff>
    </xdr:from>
    <xdr:to>
      <xdr:col>9</xdr:col>
      <xdr:colOff>580126</xdr:colOff>
      <xdr:row>14</xdr:row>
      <xdr:rowOff>217532</xdr:rowOff>
    </xdr:to>
    <xdr:grpSp>
      <xdr:nvGrpSpPr>
        <xdr:cNvPr id="7" name="グループ化 6">
          <a:extLst>
            <a:ext uri="{FF2B5EF4-FFF2-40B4-BE49-F238E27FC236}">
              <a16:creationId xmlns:a16="http://schemas.microsoft.com/office/drawing/2014/main" id="{00000000-0008-0000-0C00-000007000000}"/>
            </a:ext>
          </a:extLst>
        </xdr:cNvPr>
        <xdr:cNvGrpSpPr/>
      </xdr:nvGrpSpPr>
      <xdr:grpSpPr>
        <a:xfrm>
          <a:off x="7535298" y="3191054"/>
          <a:ext cx="131428" cy="1293678"/>
          <a:chOff x="0" y="0"/>
          <a:chExt cx="2120671" cy="588821071"/>
        </a:xfrm>
      </xdr:grpSpPr>
      <xdr:sp macro="" textlink="">
        <xdr:nvSpPr>
          <xdr:cNvPr id="8" name="Freeform 52">
            <a:extLst>
              <a:ext uri="{FF2B5EF4-FFF2-40B4-BE49-F238E27FC236}">
                <a16:creationId xmlns:a16="http://schemas.microsoft.com/office/drawing/2014/main" id="{00000000-0008-0000-0C00-00000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9" name="Freeform 52">
            <a:extLst>
              <a:ext uri="{FF2B5EF4-FFF2-40B4-BE49-F238E27FC236}">
                <a16:creationId xmlns:a16="http://schemas.microsoft.com/office/drawing/2014/main" id="{00000000-0008-0000-0C00-00000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19</xdr:row>
      <xdr:rowOff>0</xdr:rowOff>
    </xdr:from>
    <xdr:to>
      <xdr:col>11</xdr:col>
      <xdr:colOff>419101</xdr:colOff>
      <xdr:row>23</xdr:row>
      <xdr:rowOff>1315</xdr:rowOff>
    </xdr:to>
    <xdr:graphicFrame macro="">
      <xdr:nvGraphicFramePr>
        <xdr:cNvPr id="10" name="グラフ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448698</xdr:colOff>
      <xdr:row>19</xdr:row>
      <xdr:rowOff>66854</xdr:rowOff>
    </xdr:from>
    <xdr:to>
      <xdr:col>9</xdr:col>
      <xdr:colOff>580126</xdr:colOff>
      <xdr:row>22</xdr:row>
      <xdr:rowOff>217532</xdr:rowOff>
    </xdr:to>
    <xdr:grpSp>
      <xdr:nvGrpSpPr>
        <xdr:cNvPr id="11" name="グループ化 10">
          <a:extLst>
            <a:ext uri="{FF2B5EF4-FFF2-40B4-BE49-F238E27FC236}">
              <a16:creationId xmlns:a16="http://schemas.microsoft.com/office/drawing/2014/main" id="{00000000-0008-0000-0C00-00000B000000}"/>
            </a:ext>
          </a:extLst>
        </xdr:cNvPr>
        <xdr:cNvGrpSpPr/>
      </xdr:nvGrpSpPr>
      <xdr:grpSpPr>
        <a:xfrm>
          <a:off x="7535298" y="5629454"/>
          <a:ext cx="131428" cy="1293678"/>
          <a:chOff x="0" y="0"/>
          <a:chExt cx="2120671" cy="588821071"/>
        </a:xfrm>
      </xdr:grpSpPr>
      <xdr:sp macro="" textlink="">
        <xdr:nvSpPr>
          <xdr:cNvPr id="12" name="Freeform 52">
            <a:extLst>
              <a:ext uri="{FF2B5EF4-FFF2-40B4-BE49-F238E27FC236}">
                <a16:creationId xmlns:a16="http://schemas.microsoft.com/office/drawing/2014/main" id="{00000000-0008-0000-0C00-00000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3" name="Freeform 52">
            <a:extLst>
              <a:ext uri="{FF2B5EF4-FFF2-40B4-BE49-F238E27FC236}">
                <a16:creationId xmlns:a16="http://schemas.microsoft.com/office/drawing/2014/main" id="{00000000-0008-0000-0C00-00000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27</xdr:row>
      <xdr:rowOff>0</xdr:rowOff>
    </xdr:from>
    <xdr:to>
      <xdr:col>11</xdr:col>
      <xdr:colOff>419101</xdr:colOff>
      <xdr:row>31</xdr:row>
      <xdr:rowOff>1315</xdr:rowOff>
    </xdr:to>
    <xdr:graphicFrame macro="">
      <xdr:nvGraphicFramePr>
        <xdr:cNvPr id="14" name="グラフ 13">
          <a:extLst>
            <a:ext uri="{FF2B5EF4-FFF2-40B4-BE49-F238E27FC236}">
              <a16:creationId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448698</xdr:colOff>
      <xdr:row>27</xdr:row>
      <xdr:rowOff>66854</xdr:rowOff>
    </xdr:from>
    <xdr:to>
      <xdr:col>9</xdr:col>
      <xdr:colOff>580126</xdr:colOff>
      <xdr:row>30</xdr:row>
      <xdr:rowOff>217532</xdr:rowOff>
    </xdr:to>
    <xdr:grpSp>
      <xdr:nvGrpSpPr>
        <xdr:cNvPr id="15" name="グループ化 14">
          <a:extLst>
            <a:ext uri="{FF2B5EF4-FFF2-40B4-BE49-F238E27FC236}">
              <a16:creationId xmlns:a16="http://schemas.microsoft.com/office/drawing/2014/main" id="{00000000-0008-0000-0C00-00000F000000}"/>
            </a:ext>
          </a:extLst>
        </xdr:cNvPr>
        <xdr:cNvGrpSpPr/>
      </xdr:nvGrpSpPr>
      <xdr:grpSpPr>
        <a:xfrm>
          <a:off x="7535298" y="8067854"/>
          <a:ext cx="131428" cy="1293678"/>
          <a:chOff x="0" y="0"/>
          <a:chExt cx="2120671" cy="588821071"/>
        </a:xfrm>
      </xdr:grpSpPr>
      <xdr:sp macro="" textlink="">
        <xdr:nvSpPr>
          <xdr:cNvPr id="16" name="Freeform 52">
            <a:extLst>
              <a:ext uri="{FF2B5EF4-FFF2-40B4-BE49-F238E27FC236}">
                <a16:creationId xmlns:a16="http://schemas.microsoft.com/office/drawing/2014/main" id="{00000000-0008-0000-0C00-00001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7" name="Freeform 52">
            <a:extLst>
              <a:ext uri="{FF2B5EF4-FFF2-40B4-BE49-F238E27FC236}">
                <a16:creationId xmlns:a16="http://schemas.microsoft.com/office/drawing/2014/main" id="{00000000-0008-0000-0C00-00001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35</xdr:row>
      <xdr:rowOff>0</xdr:rowOff>
    </xdr:from>
    <xdr:to>
      <xdr:col>11</xdr:col>
      <xdr:colOff>419101</xdr:colOff>
      <xdr:row>39</xdr:row>
      <xdr:rowOff>1315</xdr:rowOff>
    </xdr:to>
    <xdr:graphicFrame macro="">
      <xdr:nvGraphicFramePr>
        <xdr:cNvPr id="18" name="グラフ 17">
          <a:extLst>
            <a:ext uri="{FF2B5EF4-FFF2-40B4-BE49-F238E27FC236}">
              <a16:creationId xmlns:a16="http://schemas.microsoft.com/office/drawing/2014/main" id="{00000000-0008-0000-0C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448698</xdr:colOff>
      <xdr:row>35</xdr:row>
      <xdr:rowOff>66854</xdr:rowOff>
    </xdr:from>
    <xdr:to>
      <xdr:col>9</xdr:col>
      <xdr:colOff>580126</xdr:colOff>
      <xdr:row>38</xdr:row>
      <xdr:rowOff>217532</xdr:rowOff>
    </xdr:to>
    <xdr:grpSp>
      <xdr:nvGrpSpPr>
        <xdr:cNvPr id="19" name="グループ化 18">
          <a:extLst>
            <a:ext uri="{FF2B5EF4-FFF2-40B4-BE49-F238E27FC236}">
              <a16:creationId xmlns:a16="http://schemas.microsoft.com/office/drawing/2014/main" id="{00000000-0008-0000-0C00-000013000000}"/>
            </a:ext>
          </a:extLst>
        </xdr:cNvPr>
        <xdr:cNvGrpSpPr/>
      </xdr:nvGrpSpPr>
      <xdr:grpSpPr>
        <a:xfrm>
          <a:off x="7535298" y="10506254"/>
          <a:ext cx="131428" cy="1293678"/>
          <a:chOff x="0" y="0"/>
          <a:chExt cx="2120671" cy="588821071"/>
        </a:xfrm>
      </xdr:grpSpPr>
      <xdr:sp macro="" textlink="">
        <xdr:nvSpPr>
          <xdr:cNvPr id="20" name="Freeform 52">
            <a:extLst>
              <a:ext uri="{FF2B5EF4-FFF2-40B4-BE49-F238E27FC236}">
                <a16:creationId xmlns:a16="http://schemas.microsoft.com/office/drawing/2014/main" id="{00000000-0008-0000-0C00-00001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21" name="Freeform 52">
            <a:extLst>
              <a:ext uri="{FF2B5EF4-FFF2-40B4-BE49-F238E27FC236}">
                <a16:creationId xmlns:a16="http://schemas.microsoft.com/office/drawing/2014/main" id="{00000000-0008-0000-0C00-00001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43</xdr:row>
      <xdr:rowOff>0</xdr:rowOff>
    </xdr:from>
    <xdr:to>
      <xdr:col>11</xdr:col>
      <xdr:colOff>419101</xdr:colOff>
      <xdr:row>47</xdr:row>
      <xdr:rowOff>1315</xdr:rowOff>
    </xdr:to>
    <xdr:graphicFrame macro="">
      <xdr:nvGraphicFramePr>
        <xdr:cNvPr id="22" name="グラフ 21">
          <a:extLst>
            <a:ext uri="{FF2B5EF4-FFF2-40B4-BE49-F238E27FC236}">
              <a16:creationId xmlns:a16="http://schemas.microsoft.com/office/drawing/2014/main" id="{00000000-0008-0000-0C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448698</xdr:colOff>
      <xdr:row>43</xdr:row>
      <xdr:rowOff>66854</xdr:rowOff>
    </xdr:from>
    <xdr:to>
      <xdr:col>9</xdr:col>
      <xdr:colOff>580126</xdr:colOff>
      <xdr:row>46</xdr:row>
      <xdr:rowOff>217532</xdr:rowOff>
    </xdr:to>
    <xdr:grpSp>
      <xdr:nvGrpSpPr>
        <xdr:cNvPr id="23" name="グループ化 22">
          <a:extLst>
            <a:ext uri="{FF2B5EF4-FFF2-40B4-BE49-F238E27FC236}">
              <a16:creationId xmlns:a16="http://schemas.microsoft.com/office/drawing/2014/main" id="{00000000-0008-0000-0C00-000017000000}"/>
            </a:ext>
          </a:extLst>
        </xdr:cNvPr>
        <xdr:cNvGrpSpPr/>
      </xdr:nvGrpSpPr>
      <xdr:grpSpPr>
        <a:xfrm>
          <a:off x="7535298" y="12944654"/>
          <a:ext cx="131428" cy="1293678"/>
          <a:chOff x="0" y="0"/>
          <a:chExt cx="2120671" cy="588821071"/>
        </a:xfrm>
      </xdr:grpSpPr>
      <xdr:sp macro="" textlink="">
        <xdr:nvSpPr>
          <xdr:cNvPr id="24" name="Freeform 52">
            <a:extLst>
              <a:ext uri="{FF2B5EF4-FFF2-40B4-BE49-F238E27FC236}">
                <a16:creationId xmlns:a16="http://schemas.microsoft.com/office/drawing/2014/main" id="{00000000-0008-0000-0C00-00001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25" name="Freeform 52">
            <a:extLst>
              <a:ext uri="{FF2B5EF4-FFF2-40B4-BE49-F238E27FC236}">
                <a16:creationId xmlns:a16="http://schemas.microsoft.com/office/drawing/2014/main" id="{00000000-0008-0000-0C00-00001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51</xdr:row>
      <xdr:rowOff>0</xdr:rowOff>
    </xdr:from>
    <xdr:to>
      <xdr:col>11</xdr:col>
      <xdr:colOff>419101</xdr:colOff>
      <xdr:row>55</xdr:row>
      <xdr:rowOff>1315</xdr:rowOff>
    </xdr:to>
    <xdr:graphicFrame macro="">
      <xdr:nvGraphicFramePr>
        <xdr:cNvPr id="26" name="グラフ 25">
          <a:extLst>
            <a:ext uri="{FF2B5EF4-FFF2-40B4-BE49-F238E27FC236}">
              <a16:creationId xmlns:a16="http://schemas.microsoft.com/office/drawing/2014/main" id="{00000000-0008-0000-0C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448698</xdr:colOff>
      <xdr:row>51</xdr:row>
      <xdr:rowOff>66854</xdr:rowOff>
    </xdr:from>
    <xdr:to>
      <xdr:col>9</xdr:col>
      <xdr:colOff>580126</xdr:colOff>
      <xdr:row>54</xdr:row>
      <xdr:rowOff>217532</xdr:rowOff>
    </xdr:to>
    <xdr:grpSp>
      <xdr:nvGrpSpPr>
        <xdr:cNvPr id="27" name="グループ化 26">
          <a:extLst>
            <a:ext uri="{FF2B5EF4-FFF2-40B4-BE49-F238E27FC236}">
              <a16:creationId xmlns:a16="http://schemas.microsoft.com/office/drawing/2014/main" id="{00000000-0008-0000-0C00-00001B000000}"/>
            </a:ext>
          </a:extLst>
        </xdr:cNvPr>
        <xdr:cNvGrpSpPr/>
      </xdr:nvGrpSpPr>
      <xdr:grpSpPr>
        <a:xfrm>
          <a:off x="7535298" y="15383054"/>
          <a:ext cx="131428" cy="1293678"/>
          <a:chOff x="0" y="0"/>
          <a:chExt cx="2120671" cy="588821071"/>
        </a:xfrm>
      </xdr:grpSpPr>
      <xdr:sp macro="" textlink="">
        <xdr:nvSpPr>
          <xdr:cNvPr id="28" name="Freeform 52">
            <a:extLst>
              <a:ext uri="{FF2B5EF4-FFF2-40B4-BE49-F238E27FC236}">
                <a16:creationId xmlns:a16="http://schemas.microsoft.com/office/drawing/2014/main" id="{00000000-0008-0000-0C00-00001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29" name="Freeform 52">
            <a:extLst>
              <a:ext uri="{FF2B5EF4-FFF2-40B4-BE49-F238E27FC236}">
                <a16:creationId xmlns:a16="http://schemas.microsoft.com/office/drawing/2014/main" id="{00000000-0008-0000-0C00-00001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59</xdr:row>
      <xdr:rowOff>0</xdr:rowOff>
    </xdr:from>
    <xdr:to>
      <xdr:col>11</xdr:col>
      <xdr:colOff>419101</xdr:colOff>
      <xdr:row>63</xdr:row>
      <xdr:rowOff>1315</xdr:rowOff>
    </xdr:to>
    <xdr:graphicFrame macro="">
      <xdr:nvGraphicFramePr>
        <xdr:cNvPr id="30" name="グラフ 29">
          <a:extLst>
            <a:ext uri="{FF2B5EF4-FFF2-40B4-BE49-F238E27FC236}">
              <a16:creationId xmlns:a16="http://schemas.microsoft.com/office/drawing/2014/main" id="{00000000-0008-0000-0C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448698</xdr:colOff>
      <xdr:row>59</xdr:row>
      <xdr:rowOff>66854</xdr:rowOff>
    </xdr:from>
    <xdr:to>
      <xdr:col>9</xdr:col>
      <xdr:colOff>580126</xdr:colOff>
      <xdr:row>62</xdr:row>
      <xdr:rowOff>217532</xdr:rowOff>
    </xdr:to>
    <xdr:grpSp>
      <xdr:nvGrpSpPr>
        <xdr:cNvPr id="31" name="グループ化 30">
          <a:extLst>
            <a:ext uri="{FF2B5EF4-FFF2-40B4-BE49-F238E27FC236}">
              <a16:creationId xmlns:a16="http://schemas.microsoft.com/office/drawing/2014/main" id="{00000000-0008-0000-0C00-00001F000000}"/>
            </a:ext>
          </a:extLst>
        </xdr:cNvPr>
        <xdr:cNvGrpSpPr/>
      </xdr:nvGrpSpPr>
      <xdr:grpSpPr>
        <a:xfrm>
          <a:off x="7535298" y="17821454"/>
          <a:ext cx="131428" cy="1293678"/>
          <a:chOff x="0" y="0"/>
          <a:chExt cx="2120671" cy="588821071"/>
        </a:xfrm>
      </xdr:grpSpPr>
      <xdr:sp macro="" textlink="">
        <xdr:nvSpPr>
          <xdr:cNvPr id="32" name="Freeform 52">
            <a:extLst>
              <a:ext uri="{FF2B5EF4-FFF2-40B4-BE49-F238E27FC236}">
                <a16:creationId xmlns:a16="http://schemas.microsoft.com/office/drawing/2014/main" id="{00000000-0008-0000-0C00-00002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33" name="Freeform 52">
            <a:extLst>
              <a:ext uri="{FF2B5EF4-FFF2-40B4-BE49-F238E27FC236}">
                <a16:creationId xmlns:a16="http://schemas.microsoft.com/office/drawing/2014/main" id="{00000000-0008-0000-0C00-00002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67</xdr:row>
      <xdr:rowOff>0</xdr:rowOff>
    </xdr:from>
    <xdr:to>
      <xdr:col>11</xdr:col>
      <xdr:colOff>419101</xdr:colOff>
      <xdr:row>71</xdr:row>
      <xdr:rowOff>1315</xdr:rowOff>
    </xdr:to>
    <xdr:graphicFrame macro="">
      <xdr:nvGraphicFramePr>
        <xdr:cNvPr id="34" name="グラフ 33">
          <a:extLst>
            <a:ext uri="{FF2B5EF4-FFF2-40B4-BE49-F238E27FC236}">
              <a16:creationId xmlns:a16="http://schemas.microsoft.com/office/drawing/2014/main" id="{00000000-0008-0000-0C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448698</xdr:colOff>
      <xdr:row>67</xdr:row>
      <xdr:rowOff>66854</xdr:rowOff>
    </xdr:from>
    <xdr:to>
      <xdr:col>9</xdr:col>
      <xdr:colOff>580126</xdr:colOff>
      <xdr:row>70</xdr:row>
      <xdr:rowOff>217532</xdr:rowOff>
    </xdr:to>
    <xdr:grpSp>
      <xdr:nvGrpSpPr>
        <xdr:cNvPr id="35" name="グループ化 34">
          <a:extLst>
            <a:ext uri="{FF2B5EF4-FFF2-40B4-BE49-F238E27FC236}">
              <a16:creationId xmlns:a16="http://schemas.microsoft.com/office/drawing/2014/main" id="{00000000-0008-0000-0C00-000023000000}"/>
            </a:ext>
          </a:extLst>
        </xdr:cNvPr>
        <xdr:cNvGrpSpPr/>
      </xdr:nvGrpSpPr>
      <xdr:grpSpPr>
        <a:xfrm>
          <a:off x="7535298" y="20259854"/>
          <a:ext cx="131428" cy="1293678"/>
          <a:chOff x="0" y="0"/>
          <a:chExt cx="2120671" cy="588821071"/>
        </a:xfrm>
      </xdr:grpSpPr>
      <xdr:sp macro="" textlink="">
        <xdr:nvSpPr>
          <xdr:cNvPr id="36" name="Freeform 52">
            <a:extLst>
              <a:ext uri="{FF2B5EF4-FFF2-40B4-BE49-F238E27FC236}">
                <a16:creationId xmlns:a16="http://schemas.microsoft.com/office/drawing/2014/main" id="{00000000-0008-0000-0C00-00002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37" name="Freeform 52">
            <a:extLst>
              <a:ext uri="{FF2B5EF4-FFF2-40B4-BE49-F238E27FC236}">
                <a16:creationId xmlns:a16="http://schemas.microsoft.com/office/drawing/2014/main" id="{00000000-0008-0000-0C00-00002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75</xdr:row>
      <xdr:rowOff>0</xdr:rowOff>
    </xdr:from>
    <xdr:to>
      <xdr:col>11</xdr:col>
      <xdr:colOff>419101</xdr:colOff>
      <xdr:row>79</xdr:row>
      <xdr:rowOff>1315</xdr:rowOff>
    </xdr:to>
    <xdr:graphicFrame macro="">
      <xdr:nvGraphicFramePr>
        <xdr:cNvPr id="38" name="グラフ 37">
          <a:extLst>
            <a:ext uri="{FF2B5EF4-FFF2-40B4-BE49-F238E27FC236}">
              <a16:creationId xmlns:a16="http://schemas.microsoft.com/office/drawing/2014/main" id="{00000000-0008-0000-0C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448698</xdr:colOff>
      <xdr:row>75</xdr:row>
      <xdr:rowOff>66854</xdr:rowOff>
    </xdr:from>
    <xdr:to>
      <xdr:col>9</xdr:col>
      <xdr:colOff>580126</xdr:colOff>
      <xdr:row>78</xdr:row>
      <xdr:rowOff>217532</xdr:rowOff>
    </xdr:to>
    <xdr:grpSp>
      <xdr:nvGrpSpPr>
        <xdr:cNvPr id="39" name="グループ化 38">
          <a:extLst>
            <a:ext uri="{FF2B5EF4-FFF2-40B4-BE49-F238E27FC236}">
              <a16:creationId xmlns:a16="http://schemas.microsoft.com/office/drawing/2014/main" id="{00000000-0008-0000-0C00-000027000000}"/>
            </a:ext>
          </a:extLst>
        </xdr:cNvPr>
        <xdr:cNvGrpSpPr/>
      </xdr:nvGrpSpPr>
      <xdr:grpSpPr>
        <a:xfrm>
          <a:off x="7535298" y="22698254"/>
          <a:ext cx="131428" cy="1293678"/>
          <a:chOff x="0" y="0"/>
          <a:chExt cx="2120671" cy="588821071"/>
        </a:xfrm>
      </xdr:grpSpPr>
      <xdr:sp macro="" textlink="">
        <xdr:nvSpPr>
          <xdr:cNvPr id="40" name="Freeform 52">
            <a:extLst>
              <a:ext uri="{FF2B5EF4-FFF2-40B4-BE49-F238E27FC236}">
                <a16:creationId xmlns:a16="http://schemas.microsoft.com/office/drawing/2014/main" id="{00000000-0008-0000-0C00-00002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41" name="Freeform 52">
            <a:extLst>
              <a:ext uri="{FF2B5EF4-FFF2-40B4-BE49-F238E27FC236}">
                <a16:creationId xmlns:a16="http://schemas.microsoft.com/office/drawing/2014/main" id="{00000000-0008-0000-0C00-00002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83</xdr:row>
      <xdr:rowOff>0</xdr:rowOff>
    </xdr:from>
    <xdr:to>
      <xdr:col>11</xdr:col>
      <xdr:colOff>419101</xdr:colOff>
      <xdr:row>87</xdr:row>
      <xdr:rowOff>1315</xdr:rowOff>
    </xdr:to>
    <xdr:graphicFrame macro="">
      <xdr:nvGraphicFramePr>
        <xdr:cNvPr id="42" name="グラフ 41">
          <a:extLst>
            <a:ext uri="{FF2B5EF4-FFF2-40B4-BE49-F238E27FC236}">
              <a16:creationId xmlns:a16="http://schemas.microsoft.com/office/drawing/2014/main" id="{00000000-0008-0000-0C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448698</xdr:colOff>
      <xdr:row>83</xdr:row>
      <xdr:rowOff>66854</xdr:rowOff>
    </xdr:from>
    <xdr:to>
      <xdr:col>9</xdr:col>
      <xdr:colOff>580126</xdr:colOff>
      <xdr:row>86</xdr:row>
      <xdr:rowOff>217532</xdr:rowOff>
    </xdr:to>
    <xdr:grpSp>
      <xdr:nvGrpSpPr>
        <xdr:cNvPr id="43" name="グループ化 42">
          <a:extLst>
            <a:ext uri="{FF2B5EF4-FFF2-40B4-BE49-F238E27FC236}">
              <a16:creationId xmlns:a16="http://schemas.microsoft.com/office/drawing/2014/main" id="{00000000-0008-0000-0C00-00002B000000}"/>
            </a:ext>
          </a:extLst>
        </xdr:cNvPr>
        <xdr:cNvGrpSpPr/>
      </xdr:nvGrpSpPr>
      <xdr:grpSpPr>
        <a:xfrm>
          <a:off x="7535298" y="25136654"/>
          <a:ext cx="131428" cy="1293678"/>
          <a:chOff x="0" y="0"/>
          <a:chExt cx="2120671" cy="588821071"/>
        </a:xfrm>
      </xdr:grpSpPr>
      <xdr:sp macro="" textlink="">
        <xdr:nvSpPr>
          <xdr:cNvPr id="44" name="Freeform 52">
            <a:extLst>
              <a:ext uri="{FF2B5EF4-FFF2-40B4-BE49-F238E27FC236}">
                <a16:creationId xmlns:a16="http://schemas.microsoft.com/office/drawing/2014/main" id="{00000000-0008-0000-0C00-00002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45" name="Freeform 52">
            <a:extLst>
              <a:ext uri="{FF2B5EF4-FFF2-40B4-BE49-F238E27FC236}">
                <a16:creationId xmlns:a16="http://schemas.microsoft.com/office/drawing/2014/main" id="{00000000-0008-0000-0C00-00002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91</xdr:row>
      <xdr:rowOff>0</xdr:rowOff>
    </xdr:from>
    <xdr:to>
      <xdr:col>11</xdr:col>
      <xdr:colOff>419101</xdr:colOff>
      <xdr:row>95</xdr:row>
      <xdr:rowOff>1315</xdr:rowOff>
    </xdr:to>
    <xdr:graphicFrame macro="">
      <xdr:nvGraphicFramePr>
        <xdr:cNvPr id="46" name="グラフ 45">
          <a:extLst>
            <a:ext uri="{FF2B5EF4-FFF2-40B4-BE49-F238E27FC236}">
              <a16:creationId xmlns:a16="http://schemas.microsoft.com/office/drawing/2014/main" id="{00000000-0008-0000-0C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448698</xdr:colOff>
      <xdr:row>91</xdr:row>
      <xdr:rowOff>66854</xdr:rowOff>
    </xdr:from>
    <xdr:to>
      <xdr:col>9</xdr:col>
      <xdr:colOff>580126</xdr:colOff>
      <xdr:row>94</xdr:row>
      <xdr:rowOff>217532</xdr:rowOff>
    </xdr:to>
    <xdr:grpSp>
      <xdr:nvGrpSpPr>
        <xdr:cNvPr id="47" name="グループ化 46">
          <a:extLst>
            <a:ext uri="{FF2B5EF4-FFF2-40B4-BE49-F238E27FC236}">
              <a16:creationId xmlns:a16="http://schemas.microsoft.com/office/drawing/2014/main" id="{00000000-0008-0000-0C00-00002F000000}"/>
            </a:ext>
          </a:extLst>
        </xdr:cNvPr>
        <xdr:cNvGrpSpPr/>
      </xdr:nvGrpSpPr>
      <xdr:grpSpPr>
        <a:xfrm>
          <a:off x="7535298" y="27575054"/>
          <a:ext cx="131428" cy="1293678"/>
          <a:chOff x="0" y="0"/>
          <a:chExt cx="2120671" cy="588821071"/>
        </a:xfrm>
      </xdr:grpSpPr>
      <xdr:sp macro="" textlink="">
        <xdr:nvSpPr>
          <xdr:cNvPr id="48" name="Freeform 52">
            <a:extLst>
              <a:ext uri="{FF2B5EF4-FFF2-40B4-BE49-F238E27FC236}">
                <a16:creationId xmlns:a16="http://schemas.microsoft.com/office/drawing/2014/main" id="{00000000-0008-0000-0C00-00003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49" name="Freeform 52">
            <a:extLst>
              <a:ext uri="{FF2B5EF4-FFF2-40B4-BE49-F238E27FC236}">
                <a16:creationId xmlns:a16="http://schemas.microsoft.com/office/drawing/2014/main" id="{00000000-0008-0000-0C00-00003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99</xdr:row>
      <xdr:rowOff>0</xdr:rowOff>
    </xdr:from>
    <xdr:to>
      <xdr:col>11</xdr:col>
      <xdr:colOff>419101</xdr:colOff>
      <xdr:row>103</xdr:row>
      <xdr:rowOff>1315</xdr:rowOff>
    </xdr:to>
    <xdr:graphicFrame macro="">
      <xdr:nvGraphicFramePr>
        <xdr:cNvPr id="50" name="グラフ 49">
          <a:extLst>
            <a:ext uri="{FF2B5EF4-FFF2-40B4-BE49-F238E27FC236}">
              <a16:creationId xmlns:a16="http://schemas.microsoft.com/office/drawing/2014/main" id="{00000000-0008-0000-0C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448698</xdr:colOff>
      <xdr:row>99</xdr:row>
      <xdr:rowOff>66854</xdr:rowOff>
    </xdr:from>
    <xdr:to>
      <xdr:col>9</xdr:col>
      <xdr:colOff>580126</xdr:colOff>
      <xdr:row>102</xdr:row>
      <xdr:rowOff>217532</xdr:rowOff>
    </xdr:to>
    <xdr:grpSp>
      <xdr:nvGrpSpPr>
        <xdr:cNvPr id="51" name="グループ化 50">
          <a:extLst>
            <a:ext uri="{FF2B5EF4-FFF2-40B4-BE49-F238E27FC236}">
              <a16:creationId xmlns:a16="http://schemas.microsoft.com/office/drawing/2014/main" id="{00000000-0008-0000-0C00-000033000000}"/>
            </a:ext>
          </a:extLst>
        </xdr:cNvPr>
        <xdr:cNvGrpSpPr/>
      </xdr:nvGrpSpPr>
      <xdr:grpSpPr>
        <a:xfrm>
          <a:off x="7535298" y="30013454"/>
          <a:ext cx="131428" cy="1293678"/>
          <a:chOff x="0" y="0"/>
          <a:chExt cx="2120671" cy="588821071"/>
        </a:xfrm>
      </xdr:grpSpPr>
      <xdr:sp macro="" textlink="">
        <xdr:nvSpPr>
          <xdr:cNvPr id="52" name="Freeform 52">
            <a:extLst>
              <a:ext uri="{FF2B5EF4-FFF2-40B4-BE49-F238E27FC236}">
                <a16:creationId xmlns:a16="http://schemas.microsoft.com/office/drawing/2014/main" id="{00000000-0008-0000-0C00-00003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53" name="Freeform 52">
            <a:extLst>
              <a:ext uri="{FF2B5EF4-FFF2-40B4-BE49-F238E27FC236}">
                <a16:creationId xmlns:a16="http://schemas.microsoft.com/office/drawing/2014/main" id="{00000000-0008-0000-0C00-00003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107</xdr:row>
      <xdr:rowOff>0</xdr:rowOff>
    </xdr:from>
    <xdr:to>
      <xdr:col>11</xdr:col>
      <xdr:colOff>419101</xdr:colOff>
      <xdr:row>111</xdr:row>
      <xdr:rowOff>1315</xdr:rowOff>
    </xdr:to>
    <xdr:graphicFrame macro="">
      <xdr:nvGraphicFramePr>
        <xdr:cNvPr id="54" name="グラフ 53">
          <a:extLst>
            <a:ext uri="{FF2B5EF4-FFF2-40B4-BE49-F238E27FC236}">
              <a16:creationId xmlns:a16="http://schemas.microsoft.com/office/drawing/2014/main" id="{00000000-0008-0000-0C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448698</xdr:colOff>
      <xdr:row>107</xdr:row>
      <xdr:rowOff>66854</xdr:rowOff>
    </xdr:from>
    <xdr:to>
      <xdr:col>9</xdr:col>
      <xdr:colOff>580126</xdr:colOff>
      <xdr:row>110</xdr:row>
      <xdr:rowOff>217532</xdr:rowOff>
    </xdr:to>
    <xdr:grpSp>
      <xdr:nvGrpSpPr>
        <xdr:cNvPr id="55" name="グループ化 54">
          <a:extLst>
            <a:ext uri="{FF2B5EF4-FFF2-40B4-BE49-F238E27FC236}">
              <a16:creationId xmlns:a16="http://schemas.microsoft.com/office/drawing/2014/main" id="{00000000-0008-0000-0C00-000037000000}"/>
            </a:ext>
          </a:extLst>
        </xdr:cNvPr>
        <xdr:cNvGrpSpPr/>
      </xdr:nvGrpSpPr>
      <xdr:grpSpPr>
        <a:xfrm>
          <a:off x="7535298" y="32451854"/>
          <a:ext cx="131428" cy="1293678"/>
          <a:chOff x="0" y="0"/>
          <a:chExt cx="2120671" cy="588821071"/>
        </a:xfrm>
      </xdr:grpSpPr>
      <xdr:sp macro="" textlink="">
        <xdr:nvSpPr>
          <xdr:cNvPr id="56" name="Freeform 52">
            <a:extLst>
              <a:ext uri="{FF2B5EF4-FFF2-40B4-BE49-F238E27FC236}">
                <a16:creationId xmlns:a16="http://schemas.microsoft.com/office/drawing/2014/main" id="{00000000-0008-0000-0C00-00003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57" name="Freeform 52">
            <a:extLst>
              <a:ext uri="{FF2B5EF4-FFF2-40B4-BE49-F238E27FC236}">
                <a16:creationId xmlns:a16="http://schemas.microsoft.com/office/drawing/2014/main" id="{00000000-0008-0000-0C00-00003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115</xdr:row>
      <xdr:rowOff>0</xdr:rowOff>
    </xdr:from>
    <xdr:to>
      <xdr:col>11</xdr:col>
      <xdr:colOff>419101</xdr:colOff>
      <xdr:row>119</xdr:row>
      <xdr:rowOff>1315</xdr:rowOff>
    </xdr:to>
    <xdr:graphicFrame macro="">
      <xdr:nvGraphicFramePr>
        <xdr:cNvPr id="58" name="グラフ 57">
          <a:extLst>
            <a:ext uri="{FF2B5EF4-FFF2-40B4-BE49-F238E27FC236}">
              <a16:creationId xmlns:a16="http://schemas.microsoft.com/office/drawing/2014/main" id="{00000000-0008-0000-0C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448698</xdr:colOff>
      <xdr:row>115</xdr:row>
      <xdr:rowOff>66854</xdr:rowOff>
    </xdr:from>
    <xdr:to>
      <xdr:col>9</xdr:col>
      <xdr:colOff>580126</xdr:colOff>
      <xdr:row>118</xdr:row>
      <xdr:rowOff>217532</xdr:rowOff>
    </xdr:to>
    <xdr:grpSp>
      <xdr:nvGrpSpPr>
        <xdr:cNvPr id="59" name="グループ化 58">
          <a:extLst>
            <a:ext uri="{FF2B5EF4-FFF2-40B4-BE49-F238E27FC236}">
              <a16:creationId xmlns:a16="http://schemas.microsoft.com/office/drawing/2014/main" id="{00000000-0008-0000-0C00-00003B000000}"/>
            </a:ext>
          </a:extLst>
        </xdr:cNvPr>
        <xdr:cNvGrpSpPr/>
      </xdr:nvGrpSpPr>
      <xdr:grpSpPr>
        <a:xfrm>
          <a:off x="7535298" y="34890254"/>
          <a:ext cx="131428" cy="1293678"/>
          <a:chOff x="0" y="0"/>
          <a:chExt cx="2120671" cy="588821071"/>
        </a:xfrm>
      </xdr:grpSpPr>
      <xdr:sp macro="" textlink="">
        <xdr:nvSpPr>
          <xdr:cNvPr id="60" name="Freeform 52">
            <a:extLst>
              <a:ext uri="{FF2B5EF4-FFF2-40B4-BE49-F238E27FC236}">
                <a16:creationId xmlns:a16="http://schemas.microsoft.com/office/drawing/2014/main" id="{00000000-0008-0000-0C00-00003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61" name="Freeform 52">
            <a:extLst>
              <a:ext uri="{FF2B5EF4-FFF2-40B4-BE49-F238E27FC236}">
                <a16:creationId xmlns:a16="http://schemas.microsoft.com/office/drawing/2014/main" id="{00000000-0008-0000-0C00-00003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123</xdr:row>
      <xdr:rowOff>0</xdr:rowOff>
    </xdr:from>
    <xdr:to>
      <xdr:col>11</xdr:col>
      <xdr:colOff>419101</xdr:colOff>
      <xdr:row>127</xdr:row>
      <xdr:rowOff>1315</xdr:rowOff>
    </xdr:to>
    <xdr:graphicFrame macro="">
      <xdr:nvGraphicFramePr>
        <xdr:cNvPr id="62" name="グラフ 61">
          <a:extLst>
            <a:ext uri="{FF2B5EF4-FFF2-40B4-BE49-F238E27FC236}">
              <a16:creationId xmlns:a16="http://schemas.microsoft.com/office/drawing/2014/main" id="{00000000-0008-0000-0C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448698</xdr:colOff>
      <xdr:row>123</xdr:row>
      <xdr:rowOff>66854</xdr:rowOff>
    </xdr:from>
    <xdr:to>
      <xdr:col>9</xdr:col>
      <xdr:colOff>580126</xdr:colOff>
      <xdr:row>126</xdr:row>
      <xdr:rowOff>217532</xdr:rowOff>
    </xdr:to>
    <xdr:grpSp>
      <xdr:nvGrpSpPr>
        <xdr:cNvPr id="63" name="グループ化 62">
          <a:extLst>
            <a:ext uri="{FF2B5EF4-FFF2-40B4-BE49-F238E27FC236}">
              <a16:creationId xmlns:a16="http://schemas.microsoft.com/office/drawing/2014/main" id="{00000000-0008-0000-0C00-00003F000000}"/>
            </a:ext>
          </a:extLst>
        </xdr:cNvPr>
        <xdr:cNvGrpSpPr/>
      </xdr:nvGrpSpPr>
      <xdr:grpSpPr>
        <a:xfrm>
          <a:off x="7535298" y="37328654"/>
          <a:ext cx="131428" cy="1293678"/>
          <a:chOff x="0" y="0"/>
          <a:chExt cx="2120671" cy="588821071"/>
        </a:xfrm>
      </xdr:grpSpPr>
      <xdr:sp macro="" textlink="">
        <xdr:nvSpPr>
          <xdr:cNvPr id="64" name="Freeform 52">
            <a:extLst>
              <a:ext uri="{FF2B5EF4-FFF2-40B4-BE49-F238E27FC236}">
                <a16:creationId xmlns:a16="http://schemas.microsoft.com/office/drawing/2014/main" id="{00000000-0008-0000-0C00-00004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65" name="Freeform 52">
            <a:extLst>
              <a:ext uri="{FF2B5EF4-FFF2-40B4-BE49-F238E27FC236}">
                <a16:creationId xmlns:a16="http://schemas.microsoft.com/office/drawing/2014/main" id="{00000000-0008-0000-0C00-00004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131</xdr:row>
      <xdr:rowOff>0</xdr:rowOff>
    </xdr:from>
    <xdr:to>
      <xdr:col>11</xdr:col>
      <xdr:colOff>419101</xdr:colOff>
      <xdr:row>135</xdr:row>
      <xdr:rowOff>1315</xdr:rowOff>
    </xdr:to>
    <xdr:graphicFrame macro="">
      <xdr:nvGraphicFramePr>
        <xdr:cNvPr id="66" name="グラフ 65">
          <a:extLst>
            <a:ext uri="{FF2B5EF4-FFF2-40B4-BE49-F238E27FC236}">
              <a16:creationId xmlns:a16="http://schemas.microsoft.com/office/drawing/2014/main" id="{00000000-0008-0000-0C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448698</xdr:colOff>
      <xdr:row>131</xdr:row>
      <xdr:rowOff>66854</xdr:rowOff>
    </xdr:from>
    <xdr:to>
      <xdr:col>9</xdr:col>
      <xdr:colOff>580126</xdr:colOff>
      <xdr:row>134</xdr:row>
      <xdr:rowOff>217532</xdr:rowOff>
    </xdr:to>
    <xdr:grpSp>
      <xdr:nvGrpSpPr>
        <xdr:cNvPr id="67" name="グループ化 66">
          <a:extLst>
            <a:ext uri="{FF2B5EF4-FFF2-40B4-BE49-F238E27FC236}">
              <a16:creationId xmlns:a16="http://schemas.microsoft.com/office/drawing/2014/main" id="{00000000-0008-0000-0C00-000043000000}"/>
            </a:ext>
          </a:extLst>
        </xdr:cNvPr>
        <xdr:cNvGrpSpPr/>
      </xdr:nvGrpSpPr>
      <xdr:grpSpPr>
        <a:xfrm>
          <a:off x="7535298" y="39767054"/>
          <a:ext cx="131428" cy="1293678"/>
          <a:chOff x="0" y="0"/>
          <a:chExt cx="2120671" cy="588821071"/>
        </a:xfrm>
      </xdr:grpSpPr>
      <xdr:sp macro="" textlink="">
        <xdr:nvSpPr>
          <xdr:cNvPr id="68" name="Freeform 52">
            <a:extLst>
              <a:ext uri="{FF2B5EF4-FFF2-40B4-BE49-F238E27FC236}">
                <a16:creationId xmlns:a16="http://schemas.microsoft.com/office/drawing/2014/main" id="{00000000-0008-0000-0C00-00004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69" name="Freeform 52">
            <a:extLst>
              <a:ext uri="{FF2B5EF4-FFF2-40B4-BE49-F238E27FC236}">
                <a16:creationId xmlns:a16="http://schemas.microsoft.com/office/drawing/2014/main" id="{00000000-0008-0000-0C00-00004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139</xdr:row>
      <xdr:rowOff>0</xdr:rowOff>
    </xdr:from>
    <xdr:to>
      <xdr:col>11</xdr:col>
      <xdr:colOff>419101</xdr:colOff>
      <xdr:row>143</xdr:row>
      <xdr:rowOff>1315</xdr:rowOff>
    </xdr:to>
    <xdr:graphicFrame macro="">
      <xdr:nvGraphicFramePr>
        <xdr:cNvPr id="70" name="グラフ 69">
          <a:extLst>
            <a:ext uri="{FF2B5EF4-FFF2-40B4-BE49-F238E27FC236}">
              <a16:creationId xmlns:a16="http://schemas.microsoft.com/office/drawing/2014/main" id="{00000000-0008-0000-0C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448698</xdr:colOff>
      <xdr:row>139</xdr:row>
      <xdr:rowOff>66854</xdr:rowOff>
    </xdr:from>
    <xdr:to>
      <xdr:col>9</xdr:col>
      <xdr:colOff>580126</xdr:colOff>
      <xdr:row>142</xdr:row>
      <xdr:rowOff>217532</xdr:rowOff>
    </xdr:to>
    <xdr:grpSp>
      <xdr:nvGrpSpPr>
        <xdr:cNvPr id="71" name="グループ化 70">
          <a:extLst>
            <a:ext uri="{FF2B5EF4-FFF2-40B4-BE49-F238E27FC236}">
              <a16:creationId xmlns:a16="http://schemas.microsoft.com/office/drawing/2014/main" id="{00000000-0008-0000-0C00-000047000000}"/>
            </a:ext>
          </a:extLst>
        </xdr:cNvPr>
        <xdr:cNvGrpSpPr/>
      </xdr:nvGrpSpPr>
      <xdr:grpSpPr>
        <a:xfrm>
          <a:off x="7535298" y="42205454"/>
          <a:ext cx="131428" cy="1293678"/>
          <a:chOff x="0" y="0"/>
          <a:chExt cx="2120671" cy="588821071"/>
        </a:xfrm>
      </xdr:grpSpPr>
      <xdr:sp macro="" textlink="">
        <xdr:nvSpPr>
          <xdr:cNvPr id="72" name="Freeform 52">
            <a:extLst>
              <a:ext uri="{FF2B5EF4-FFF2-40B4-BE49-F238E27FC236}">
                <a16:creationId xmlns:a16="http://schemas.microsoft.com/office/drawing/2014/main" id="{00000000-0008-0000-0C00-00004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73" name="Freeform 52">
            <a:extLst>
              <a:ext uri="{FF2B5EF4-FFF2-40B4-BE49-F238E27FC236}">
                <a16:creationId xmlns:a16="http://schemas.microsoft.com/office/drawing/2014/main" id="{00000000-0008-0000-0C00-00004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147</xdr:row>
      <xdr:rowOff>0</xdr:rowOff>
    </xdr:from>
    <xdr:to>
      <xdr:col>11</xdr:col>
      <xdr:colOff>419101</xdr:colOff>
      <xdr:row>151</xdr:row>
      <xdr:rowOff>1315</xdr:rowOff>
    </xdr:to>
    <xdr:graphicFrame macro="">
      <xdr:nvGraphicFramePr>
        <xdr:cNvPr id="74" name="グラフ 73">
          <a:extLst>
            <a:ext uri="{FF2B5EF4-FFF2-40B4-BE49-F238E27FC236}">
              <a16:creationId xmlns:a16="http://schemas.microsoft.com/office/drawing/2014/main" id="{00000000-0008-0000-0C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448698</xdr:colOff>
      <xdr:row>147</xdr:row>
      <xdr:rowOff>66854</xdr:rowOff>
    </xdr:from>
    <xdr:to>
      <xdr:col>9</xdr:col>
      <xdr:colOff>580126</xdr:colOff>
      <xdr:row>150</xdr:row>
      <xdr:rowOff>217532</xdr:rowOff>
    </xdr:to>
    <xdr:grpSp>
      <xdr:nvGrpSpPr>
        <xdr:cNvPr id="75" name="グループ化 74">
          <a:extLst>
            <a:ext uri="{FF2B5EF4-FFF2-40B4-BE49-F238E27FC236}">
              <a16:creationId xmlns:a16="http://schemas.microsoft.com/office/drawing/2014/main" id="{00000000-0008-0000-0C00-00004B000000}"/>
            </a:ext>
          </a:extLst>
        </xdr:cNvPr>
        <xdr:cNvGrpSpPr/>
      </xdr:nvGrpSpPr>
      <xdr:grpSpPr>
        <a:xfrm>
          <a:off x="7535298" y="44643854"/>
          <a:ext cx="131428" cy="1293678"/>
          <a:chOff x="0" y="0"/>
          <a:chExt cx="2120671" cy="588821071"/>
        </a:xfrm>
      </xdr:grpSpPr>
      <xdr:sp macro="" textlink="">
        <xdr:nvSpPr>
          <xdr:cNvPr id="76" name="Freeform 52">
            <a:extLst>
              <a:ext uri="{FF2B5EF4-FFF2-40B4-BE49-F238E27FC236}">
                <a16:creationId xmlns:a16="http://schemas.microsoft.com/office/drawing/2014/main" id="{00000000-0008-0000-0C00-00004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77" name="Freeform 52">
            <a:extLst>
              <a:ext uri="{FF2B5EF4-FFF2-40B4-BE49-F238E27FC236}">
                <a16:creationId xmlns:a16="http://schemas.microsoft.com/office/drawing/2014/main" id="{00000000-0008-0000-0C00-00004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155</xdr:row>
      <xdr:rowOff>0</xdr:rowOff>
    </xdr:from>
    <xdr:to>
      <xdr:col>11</xdr:col>
      <xdr:colOff>419101</xdr:colOff>
      <xdr:row>159</xdr:row>
      <xdr:rowOff>1315</xdr:rowOff>
    </xdr:to>
    <xdr:graphicFrame macro="">
      <xdr:nvGraphicFramePr>
        <xdr:cNvPr id="78" name="グラフ 77">
          <a:extLst>
            <a:ext uri="{FF2B5EF4-FFF2-40B4-BE49-F238E27FC236}">
              <a16:creationId xmlns:a16="http://schemas.microsoft.com/office/drawing/2014/main" id="{00000000-0008-0000-0C00-00004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448698</xdr:colOff>
      <xdr:row>155</xdr:row>
      <xdr:rowOff>66854</xdr:rowOff>
    </xdr:from>
    <xdr:to>
      <xdr:col>9</xdr:col>
      <xdr:colOff>580126</xdr:colOff>
      <xdr:row>158</xdr:row>
      <xdr:rowOff>217532</xdr:rowOff>
    </xdr:to>
    <xdr:grpSp>
      <xdr:nvGrpSpPr>
        <xdr:cNvPr id="79" name="グループ化 78">
          <a:extLst>
            <a:ext uri="{FF2B5EF4-FFF2-40B4-BE49-F238E27FC236}">
              <a16:creationId xmlns:a16="http://schemas.microsoft.com/office/drawing/2014/main" id="{00000000-0008-0000-0C00-00004F000000}"/>
            </a:ext>
          </a:extLst>
        </xdr:cNvPr>
        <xdr:cNvGrpSpPr/>
      </xdr:nvGrpSpPr>
      <xdr:grpSpPr>
        <a:xfrm>
          <a:off x="7535298" y="47082254"/>
          <a:ext cx="131428" cy="1293678"/>
          <a:chOff x="0" y="0"/>
          <a:chExt cx="2120671" cy="588821071"/>
        </a:xfrm>
      </xdr:grpSpPr>
      <xdr:sp macro="" textlink="">
        <xdr:nvSpPr>
          <xdr:cNvPr id="80" name="Freeform 52">
            <a:extLst>
              <a:ext uri="{FF2B5EF4-FFF2-40B4-BE49-F238E27FC236}">
                <a16:creationId xmlns:a16="http://schemas.microsoft.com/office/drawing/2014/main" id="{00000000-0008-0000-0C00-00005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81" name="Freeform 52">
            <a:extLst>
              <a:ext uri="{FF2B5EF4-FFF2-40B4-BE49-F238E27FC236}">
                <a16:creationId xmlns:a16="http://schemas.microsoft.com/office/drawing/2014/main" id="{00000000-0008-0000-0C00-00005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163</xdr:row>
      <xdr:rowOff>0</xdr:rowOff>
    </xdr:from>
    <xdr:to>
      <xdr:col>11</xdr:col>
      <xdr:colOff>419101</xdr:colOff>
      <xdr:row>167</xdr:row>
      <xdr:rowOff>1315</xdr:rowOff>
    </xdr:to>
    <xdr:graphicFrame macro="">
      <xdr:nvGraphicFramePr>
        <xdr:cNvPr id="82" name="グラフ 81">
          <a:extLst>
            <a:ext uri="{FF2B5EF4-FFF2-40B4-BE49-F238E27FC236}">
              <a16:creationId xmlns:a16="http://schemas.microsoft.com/office/drawing/2014/main" id="{00000000-0008-0000-0C00-00005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448698</xdr:colOff>
      <xdr:row>163</xdr:row>
      <xdr:rowOff>66854</xdr:rowOff>
    </xdr:from>
    <xdr:to>
      <xdr:col>9</xdr:col>
      <xdr:colOff>580126</xdr:colOff>
      <xdr:row>166</xdr:row>
      <xdr:rowOff>217532</xdr:rowOff>
    </xdr:to>
    <xdr:grpSp>
      <xdr:nvGrpSpPr>
        <xdr:cNvPr id="83" name="グループ化 82">
          <a:extLst>
            <a:ext uri="{FF2B5EF4-FFF2-40B4-BE49-F238E27FC236}">
              <a16:creationId xmlns:a16="http://schemas.microsoft.com/office/drawing/2014/main" id="{00000000-0008-0000-0C00-000053000000}"/>
            </a:ext>
          </a:extLst>
        </xdr:cNvPr>
        <xdr:cNvGrpSpPr/>
      </xdr:nvGrpSpPr>
      <xdr:grpSpPr>
        <a:xfrm>
          <a:off x="7535298" y="49520654"/>
          <a:ext cx="131428" cy="1293678"/>
          <a:chOff x="0" y="0"/>
          <a:chExt cx="2120671" cy="588821071"/>
        </a:xfrm>
      </xdr:grpSpPr>
      <xdr:sp macro="" textlink="">
        <xdr:nvSpPr>
          <xdr:cNvPr id="84" name="Freeform 52">
            <a:extLst>
              <a:ext uri="{FF2B5EF4-FFF2-40B4-BE49-F238E27FC236}">
                <a16:creationId xmlns:a16="http://schemas.microsoft.com/office/drawing/2014/main" id="{00000000-0008-0000-0C00-00005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85" name="Freeform 52">
            <a:extLst>
              <a:ext uri="{FF2B5EF4-FFF2-40B4-BE49-F238E27FC236}">
                <a16:creationId xmlns:a16="http://schemas.microsoft.com/office/drawing/2014/main" id="{00000000-0008-0000-0C00-00005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171</xdr:row>
      <xdr:rowOff>0</xdr:rowOff>
    </xdr:from>
    <xdr:to>
      <xdr:col>11</xdr:col>
      <xdr:colOff>419101</xdr:colOff>
      <xdr:row>175</xdr:row>
      <xdr:rowOff>1315</xdr:rowOff>
    </xdr:to>
    <xdr:graphicFrame macro="">
      <xdr:nvGraphicFramePr>
        <xdr:cNvPr id="86" name="グラフ 85">
          <a:extLst>
            <a:ext uri="{FF2B5EF4-FFF2-40B4-BE49-F238E27FC236}">
              <a16:creationId xmlns:a16="http://schemas.microsoft.com/office/drawing/2014/main" id="{00000000-0008-0000-0C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448698</xdr:colOff>
      <xdr:row>171</xdr:row>
      <xdr:rowOff>66854</xdr:rowOff>
    </xdr:from>
    <xdr:to>
      <xdr:col>9</xdr:col>
      <xdr:colOff>580126</xdr:colOff>
      <xdr:row>174</xdr:row>
      <xdr:rowOff>217532</xdr:rowOff>
    </xdr:to>
    <xdr:grpSp>
      <xdr:nvGrpSpPr>
        <xdr:cNvPr id="87" name="グループ化 86">
          <a:extLst>
            <a:ext uri="{FF2B5EF4-FFF2-40B4-BE49-F238E27FC236}">
              <a16:creationId xmlns:a16="http://schemas.microsoft.com/office/drawing/2014/main" id="{00000000-0008-0000-0C00-000057000000}"/>
            </a:ext>
          </a:extLst>
        </xdr:cNvPr>
        <xdr:cNvGrpSpPr/>
      </xdr:nvGrpSpPr>
      <xdr:grpSpPr>
        <a:xfrm>
          <a:off x="7535298" y="51959054"/>
          <a:ext cx="131428" cy="1293678"/>
          <a:chOff x="0" y="0"/>
          <a:chExt cx="2120671" cy="588821071"/>
        </a:xfrm>
      </xdr:grpSpPr>
      <xdr:sp macro="" textlink="">
        <xdr:nvSpPr>
          <xdr:cNvPr id="88" name="Freeform 52">
            <a:extLst>
              <a:ext uri="{FF2B5EF4-FFF2-40B4-BE49-F238E27FC236}">
                <a16:creationId xmlns:a16="http://schemas.microsoft.com/office/drawing/2014/main" id="{00000000-0008-0000-0C00-00005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89" name="Freeform 52">
            <a:extLst>
              <a:ext uri="{FF2B5EF4-FFF2-40B4-BE49-F238E27FC236}">
                <a16:creationId xmlns:a16="http://schemas.microsoft.com/office/drawing/2014/main" id="{00000000-0008-0000-0C00-00005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179</xdr:row>
      <xdr:rowOff>0</xdr:rowOff>
    </xdr:from>
    <xdr:to>
      <xdr:col>11</xdr:col>
      <xdr:colOff>419101</xdr:colOff>
      <xdr:row>183</xdr:row>
      <xdr:rowOff>1315</xdr:rowOff>
    </xdr:to>
    <xdr:graphicFrame macro="">
      <xdr:nvGraphicFramePr>
        <xdr:cNvPr id="90" name="グラフ 89">
          <a:extLst>
            <a:ext uri="{FF2B5EF4-FFF2-40B4-BE49-F238E27FC236}">
              <a16:creationId xmlns:a16="http://schemas.microsoft.com/office/drawing/2014/main" id="{00000000-0008-0000-0C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448698</xdr:colOff>
      <xdr:row>179</xdr:row>
      <xdr:rowOff>66854</xdr:rowOff>
    </xdr:from>
    <xdr:to>
      <xdr:col>9</xdr:col>
      <xdr:colOff>580126</xdr:colOff>
      <xdr:row>182</xdr:row>
      <xdr:rowOff>217532</xdr:rowOff>
    </xdr:to>
    <xdr:grpSp>
      <xdr:nvGrpSpPr>
        <xdr:cNvPr id="91" name="グループ化 90">
          <a:extLst>
            <a:ext uri="{FF2B5EF4-FFF2-40B4-BE49-F238E27FC236}">
              <a16:creationId xmlns:a16="http://schemas.microsoft.com/office/drawing/2014/main" id="{00000000-0008-0000-0C00-00005B000000}"/>
            </a:ext>
          </a:extLst>
        </xdr:cNvPr>
        <xdr:cNvGrpSpPr/>
      </xdr:nvGrpSpPr>
      <xdr:grpSpPr>
        <a:xfrm>
          <a:off x="7535298" y="54397454"/>
          <a:ext cx="131428" cy="1293678"/>
          <a:chOff x="0" y="0"/>
          <a:chExt cx="2120671" cy="588821071"/>
        </a:xfrm>
      </xdr:grpSpPr>
      <xdr:sp macro="" textlink="">
        <xdr:nvSpPr>
          <xdr:cNvPr id="92" name="Freeform 52">
            <a:extLst>
              <a:ext uri="{FF2B5EF4-FFF2-40B4-BE49-F238E27FC236}">
                <a16:creationId xmlns:a16="http://schemas.microsoft.com/office/drawing/2014/main" id="{00000000-0008-0000-0C00-00005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93" name="Freeform 52">
            <a:extLst>
              <a:ext uri="{FF2B5EF4-FFF2-40B4-BE49-F238E27FC236}">
                <a16:creationId xmlns:a16="http://schemas.microsoft.com/office/drawing/2014/main" id="{00000000-0008-0000-0C00-00005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187</xdr:row>
      <xdr:rowOff>0</xdr:rowOff>
    </xdr:from>
    <xdr:to>
      <xdr:col>11</xdr:col>
      <xdr:colOff>419101</xdr:colOff>
      <xdr:row>191</xdr:row>
      <xdr:rowOff>1315</xdr:rowOff>
    </xdr:to>
    <xdr:graphicFrame macro="">
      <xdr:nvGraphicFramePr>
        <xdr:cNvPr id="94" name="グラフ 93">
          <a:extLst>
            <a:ext uri="{FF2B5EF4-FFF2-40B4-BE49-F238E27FC236}">
              <a16:creationId xmlns:a16="http://schemas.microsoft.com/office/drawing/2014/main" id="{00000000-0008-0000-0C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448698</xdr:colOff>
      <xdr:row>187</xdr:row>
      <xdr:rowOff>66854</xdr:rowOff>
    </xdr:from>
    <xdr:to>
      <xdr:col>9</xdr:col>
      <xdr:colOff>580126</xdr:colOff>
      <xdr:row>190</xdr:row>
      <xdr:rowOff>217532</xdr:rowOff>
    </xdr:to>
    <xdr:grpSp>
      <xdr:nvGrpSpPr>
        <xdr:cNvPr id="95" name="グループ化 94">
          <a:extLst>
            <a:ext uri="{FF2B5EF4-FFF2-40B4-BE49-F238E27FC236}">
              <a16:creationId xmlns:a16="http://schemas.microsoft.com/office/drawing/2014/main" id="{00000000-0008-0000-0C00-00005F000000}"/>
            </a:ext>
          </a:extLst>
        </xdr:cNvPr>
        <xdr:cNvGrpSpPr/>
      </xdr:nvGrpSpPr>
      <xdr:grpSpPr>
        <a:xfrm>
          <a:off x="7535298" y="56835854"/>
          <a:ext cx="131428" cy="1293678"/>
          <a:chOff x="0" y="0"/>
          <a:chExt cx="2120671" cy="588821071"/>
        </a:xfrm>
      </xdr:grpSpPr>
      <xdr:sp macro="" textlink="">
        <xdr:nvSpPr>
          <xdr:cNvPr id="96" name="Freeform 52">
            <a:extLst>
              <a:ext uri="{FF2B5EF4-FFF2-40B4-BE49-F238E27FC236}">
                <a16:creationId xmlns:a16="http://schemas.microsoft.com/office/drawing/2014/main" id="{00000000-0008-0000-0C00-00006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97" name="Freeform 52">
            <a:extLst>
              <a:ext uri="{FF2B5EF4-FFF2-40B4-BE49-F238E27FC236}">
                <a16:creationId xmlns:a16="http://schemas.microsoft.com/office/drawing/2014/main" id="{00000000-0008-0000-0C00-00006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195</xdr:row>
      <xdr:rowOff>0</xdr:rowOff>
    </xdr:from>
    <xdr:to>
      <xdr:col>11</xdr:col>
      <xdr:colOff>419101</xdr:colOff>
      <xdr:row>199</xdr:row>
      <xdr:rowOff>1315</xdr:rowOff>
    </xdr:to>
    <xdr:graphicFrame macro="">
      <xdr:nvGraphicFramePr>
        <xdr:cNvPr id="98" name="グラフ 97">
          <a:extLst>
            <a:ext uri="{FF2B5EF4-FFF2-40B4-BE49-F238E27FC236}">
              <a16:creationId xmlns:a16="http://schemas.microsoft.com/office/drawing/2014/main" id="{00000000-0008-0000-0C00-00006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9</xdr:col>
      <xdr:colOff>448698</xdr:colOff>
      <xdr:row>195</xdr:row>
      <xdr:rowOff>66854</xdr:rowOff>
    </xdr:from>
    <xdr:to>
      <xdr:col>9</xdr:col>
      <xdr:colOff>580126</xdr:colOff>
      <xdr:row>198</xdr:row>
      <xdr:rowOff>217532</xdr:rowOff>
    </xdr:to>
    <xdr:grpSp>
      <xdr:nvGrpSpPr>
        <xdr:cNvPr id="99" name="グループ化 98">
          <a:extLst>
            <a:ext uri="{FF2B5EF4-FFF2-40B4-BE49-F238E27FC236}">
              <a16:creationId xmlns:a16="http://schemas.microsoft.com/office/drawing/2014/main" id="{00000000-0008-0000-0C00-000063000000}"/>
            </a:ext>
          </a:extLst>
        </xdr:cNvPr>
        <xdr:cNvGrpSpPr/>
      </xdr:nvGrpSpPr>
      <xdr:grpSpPr>
        <a:xfrm>
          <a:off x="7535298" y="59274254"/>
          <a:ext cx="131428" cy="1293678"/>
          <a:chOff x="0" y="0"/>
          <a:chExt cx="2120671" cy="588821071"/>
        </a:xfrm>
      </xdr:grpSpPr>
      <xdr:sp macro="" textlink="">
        <xdr:nvSpPr>
          <xdr:cNvPr id="100" name="Freeform 52">
            <a:extLst>
              <a:ext uri="{FF2B5EF4-FFF2-40B4-BE49-F238E27FC236}">
                <a16:creationId xmlns:a16="http://schemas.microsoft.com/office/drawing/2014/main" id="{00000000-0008-0000-0C00-00006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01" name="Freeform 52">
            <a:extLst>
              <a:ext uri="{FF2B5EF4-FFF2-40B4-BE49-F238E27FC236}">
                <a16:creationId xmlns:a16="http://schemas.microsoft.com/office/drawing/2014/main" id="{00000000-0008-0000-0C00-00006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203</xdr:row>
      <xdr:rowOff>0</xdr:rowOff>
    </xdr:from>
    <xdr:to>
      <xdr:col>11</xdr:col>
      <xdr:colOff>419101</xdr:colOff>
      <xdr:row>207</xdr:row>
      <xdr:rowOff>1315</xdr:rowOff>
    </xdr:to>
    <xdr:graphicFrame macro="">
      <xdr:nvGraphicFramePr>
        <xdr:cNvPr id="102" name="グラフ 101">
          <a:extLst>
            <a:ext uri="{FF2B5EF4-FFF2-40B4-BE49-F238E27FC236}">
              <a16:creationId xmlns:a16="http://schemas.microsoft.com/office/drawing/2014/main" id="{00000000-0008-0000-0C00-00006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448698</xdr:colOff>
      <xdr:row>203</xdr:row>
      <xdr:rowOff>66854</xdr:rowOff>
    </xdr:from>
    <xdr:to>
      <xdr:col>9</xdr:col>
      <xdr:colOff>580126</xdr:colOff>
      <xdr:row>206</xdr:row>
      <xdr:rowOff>217532</xdr:rowOff>
    </xdr:to>
    <xdr:grpSp>
      <xdr:nvGrpSpPr>
        <xdr:cNvPr id="103" name="グループ化 102">
          <a:extLst>
            <a:ext uri="{FF2B5EF4-FFF2-40B4-BE49-F238E27FC236}">
              <a16:creationId xmlns:a16="http://schemas.microsoft.com/office/drawing/2014/main" id="{00000000-0008-0000-0C00-000067000000}"/>
            </a:ext>
          </a:extLst>
        </xdr:cNvPr>
        <xdr:cNvGrpSpPr/>
      </xdr:nvGrpSpPr>
      <xdr:grpSpPr>
        <a:xfrm>
          <a:off x="7535298" y="61712654"/>
          <a:ext cx="131428" cy="1293678"/>
          <a:chOff x="0" y="0"/>
          <a:chExt cx="2120671" cy="588821071"/>
        </a:xfrm>
      </xdr:grpSpPr>
      <xdr:sp macro="" textlink="">
        <xdr:nvSpPr>
          <xdr:cNvPr id="104" name="Freeform 52">
            <a:extLst>
              <a:ext uri="{FF2B5EF4-FFF2-40B4-BE49-F238E27FC236}">
                <a16:creationId xmlns:a16="http://schemas.microsoft.com/office/drawing/2014/main" id="{00000000-0008-0000-0C00-00006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05" name="Freeform 52">
            <a:extLst>
              <a:ext uri="{FF2B5EF4-FFF2-40B4-BE49-F238E27FC236}">
                <a16:creationId xmlns:a16="http://schemas.microsoft.com/office/drawing/2014/main" id="{00000000-0008-0000-0C00-00006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211</xdr:row>
      <xdr:rowOff>0</xdr:rowOff>
    </xdr:from>
    <xdr:to>
      <xdr:col>11</xdr:col>
      <xdr:colOff>419101</xdr:colOff>
      <xdr:row>215</xdr:row>
      <xdr:rowOff>1315</xdr:rowOff>
    </xdr:to>
    <xdr:graphicFrame macro="">
      <xdr:nvGraphicFramePr>
        <xdr:cNvPr id="106" name="グラフ 105">
          <a:extLst>
            <a:ext uri="{FF2B5EF4-FFF2-40B4-BE49-F238E27FC236}">
              <a16:creationId xmlns:a16="http://schemas.microsoft.com/office/drawing/2014/main" id="{00000000-0008-0000-0C00-00006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448698</xdr:colOff>
      <xdr:row>211</xdr:row>
      <xdr:rowOff>66854</xdr:rowOff>
    </xdr:from>
    <xdr:to>
      <xdr:col>9</xdr:col>
      <xdr:colOff>580126</xdr:colOff>
      <xdr:row>214</xdr:row>
      <xdr:rowOff>217532</xdr:rowOff>
    </xdr:to>
    <xdr:grpSp>
      <xdr:nvGrpSpPr>
        <xdr:cNvPr id="107" name="グループ化 106">
          <a:extLst>
            <a:ext uri="{FF2B5EF4-FFF2-40B4-BE49-F238E27FC236}">
              <a16:creationId xmlns:a16="http://schemas.microsoft.com/office/drawing/2014/main" id="{00000000-0008-0000-0C00-00006B000000}"/>
            </a:ext>
          </a:extLst>
        </xdr:cNvPr>
        <xdr:cNvGrpSpPr/>
      </xdr:nvGrpSpPr>
      <xdr:grpSpPr>
        <a:xfrm>
          <a:off x="7535298" y="64151054"/>
          <a:ext cx="131428" cy="1293678"/>
          <a:chOff x="0" y="0"/>
          <a:chExt cx="2120671" cy="588821071"/>
        </a:xfrm>
      </xdr:grpSpPr>
      <xdr:sp macro="" textlink="">
        <xdr:nvSpPr>
          <xdr:cNvPr id="108" name="Freeform 52">
            <a:extLst>
              <a:ext uri="{FF2B5EF4-FFF2-40B4-BE49-F238E27FC236}">
                <a16:creationId xmlns:a16="http://schemas.microsoft.com/office/drawing/2014/main" id="{00000000-0008-0000-0C00-00006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09" name="Freeform 52">
            <a:extLst>
              <a:ext uri="{FF2B5EF4-FFF2-40B4-BE49-F238E27FC236}">
                <a16:creationId xmlns:a16="http://schemas.microsoft.com/office/drawing/2014/main" id="{00000000-0008-0000-0C00-00006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219</xdr:row>
      <xdr:rowOff>0</xdr:rowOff>
    </xdr:from>
    <xdr:to>
      <xdr:col>11</xdr:col>
      <xdr:colOff>419101</xdr:colOff>
      <xdr:row>223</xdr:row>
      <xdr:rowOff>1315</xdr:rowOff>
    </xdr:to>
    <xdr:graphicFrame macro="">
      <xdr:nvGraphicFramePr>
        <xdr:cNvPr id="110" name="グラフ 109">
          <a:extLst>
            <a:ext uri="{FF2B5EF4-FFF2-40B4-BE49-F238E27FC236}">
              <a16:creationId xmlns:a16="http://schemas.microsoft.com/office/drawing/2014/main" id="{00000000-0008-0000-0C00-00006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448698</xdr:colOff>
      <xdr:row>219</xdr:row>
      <xdr:rowOff>66854</xdr:rowOff>
    </xdr:from>
    <xdr:to>
      <xdr:col>9</xdr:col>
      <xdr:colOff>580126</xdr:colOff>
      <xdr:row>222</xdr:row>
      <xdr:rowOff>217532</xdr:rowOff>
    </xdr:to>
    <xdr:grpSp>
      <xdr:nvGrpSpPr>
        <xdr:cNvPr id="111" name="グループ化 110">
          <a:extLst>
            <a:ext uri="{FF2B5EF4-FFF2-40B4-BE49-F238E27FC236}">
              <a16:creationId xmlns:a16="http://schemas.microsoft.com/office/drawing/2014/main" id="{00000000-0008-0000-0C00-00006F000000}"/>
            </a:ext>
          </a:extLst>
        </xdr:cNvPr>
        <xdr:cNvGrpSpPr/>
      </xdr:nvGrpSpPr>
      <xdr:grpSpPr>
        <a:xfrm>
          <a:off x="7535298" y="66589454"/>
          <a:ext cx="131428" cy="1293678"/>
          <a:chOff x="0" y="0"/>
          <a:chExt cx="2120671" cy="588821071"/>
        </a:xfrm>
      </xdr:grpSpPr>
      <xdr:sp macro="" textlink="">
        <xdr:nvSpPr>
          <xdr:cNvPr id="112" name="Freeform 52">
            <a:extLst>
              <a:ext uri="{FF2B5EF4-FFF2-40B4-BE49-F238E27FC236}">
                <a16:creationId xmlns:a16="http://schemas.microsoft.com/office/drawing/2014/main" id="{00000000-0008-0000-0C00-00007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13" name="Freeform 52">
            <a:extLst>
              <a:ext uri="{FF2B5EF4-FFF2-40B4-BE49-F238E27FC236}">
                <a16:creationId xmlns:a16="http://schemas.microsoft.com/office/drawing/2014/main" id="{00000000-0008-0000-0C00-00007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227</xdr:row>
      <xdr:rowOff>0</xdr:rowOff>
    </xdr:from>
    <xdr:to>
      <xdr:col>11</xdr:col>
      <xdr:colOff>419101</xdr:colOff>
      <xdr:row>231</xdr:row>
      <xdr:rowOff>1315</xdr:rowOff>
    </xdr:to>
    <xdr:graphicFrame macro="">
      <xdr:nvGraphicFramePr>
        <xdr:cNvPr id="114" name="グラフ 113">
          <a:extLst>
            <a:ext uri="{FF2B5EF4-FFF2-40B4-BE49-F238E27FC236}">
              <a16:creationId xmlns:a16="http://schemas.microsoft.com/office/drawing/2014/main" id="{00000000-0008-0000-0C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448698</xdr:colOff>
      <xdr:row>227</xdr:row>
      <xdr:rowOff>66854</xdr:rowOff>
    </xdr:from>
    <xdr:to>
      <xdr:col>9</xdr:col>
      <xdr:colOff>580126</xdr:colOff>
      <xdr:row>230</xdr:row>
      <xdr:rowOff>217532</xdr:rowOff>
    </xdr:to>
    <xdr:grpSp>
      <xdr:nvGrpSpPr>
        <xdr:cNvPr id="115" name="グループ化 114">
          <a:extLst>
            <a:ext uri="{FF2B5EF4-FFF2-40B4-BE49-F238E27FC236}">
              <a16:creationId xmlns:a16="http://schemas.microsoft.com/office/drawing/2014/main" id="{00000000-0008-0000-0C00-000073000000}"/>
            </a:ext>
          </a:extLst>
        </xdr:cNvPr>
        <xdr:cNvGrpSpPr/>
      </xdr:nvGrpSpPr>
      <xdr:grpSpPr>
        <a:xfrm>
          <a:off x="7535298" y="69027854"/>
          <a:ext cx="131428" cy="1293678"/>
          <a:chOff x="0" y="0"/>
          <a:chExt cx="2120671" cy="588821071"/>
        </a:xfrm>
      </xdr:grpSpPr>
      <xdr:sp macro="" textlink="">
        <xdr:nvSpPr>
          <xdr:cNvPr id="116" name="Freeform 52">
            <a:extLst>
              <a:ext uri="{FF2B5EF4-FFF2-40B4-BE49-F238E27FC236}">
                <a16:creationId xmlns:a16="http://schemas.microsoft.com/office/drawing/2014/main" id="{00000000-0008-0000-0C00-00007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17" name="Freeform 52">
            <a:extLst>
              <a:ext uri="{FF2B5EF4-FFF2-40B4-BE49-F238E27FC236}">
                <a16:creationId xmlns:a16="http://schemas.microsoft.com/office/drawing/2014/main" id="{00000000-0008-0000-0C00-00007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235</xdr:row>
      <xdr:rowOff>0</xdr:rowOff>
    </xdr:from>
    <xdr:to>
      <xdr:col>11</xdr:col>
      <xdr:colOff>419101</xdr:colOff>
      <xdr:row>239</xdr:row>
      <xdr:rowOff>1315</xdr:rowOff>
    </xdr:to>
    <xdr:graphicFrame macro="">
      <xdr:nvGraphicFramePr>
        <xdr:cNvPr id="118" name="グラフ 117">
          <a:extLst>
            <a:ext uri="{FF2B5EF4-FFF2-40B4-BE49-F238E27FC236}">
              <a16:creationId xmlns:a16="http://schemas.microsoft.com/office/drawing/2014/main" id="{00000000-0008-0000-0C00-00007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9</xdr:col>
      <xdr:colOff>448698</xdr:colOff>
      <xdr:row>235</xdr:row>
      <xdr:rowOff>66854</xdr:rowOff>
    </xdr:from>
    <xdr:to>
      <xdr:col>9</xdr:col>
      <xdr:colOff>580126</xdr:colOff>
      <xdr:row>238</xdr:row>
      <xdr:rowOff>217532</xdr:rowOff>
    </xdr:to>
    <xdr:grpSp>
      <xdr:nvGrpSpPr>
        <xdr:cNvPr id="119" name="グループ化 118">
          <a:extLst>
            <a:ext uri="{FF2B5EF4-FFF2-40B4-BE49-F238E27FC236}">
              <a16:creationId xmlns:a16="http://schemas.microsoft.com/office/drawing/2014/main" id="{00000000-0008-0000-0C00-000077000000}"/>
            </a:ext>
          </a:extLst>
        </xdr:cNvPr>
        <xdr:cNvGrpSpPr/>
      </xdr:nvGrpSpPr>
      <xdr:grpSpPr>
        <a:xfrm>
          <a:off x="7535298" y="71466254"/>
          <a:ext cx="131428" cy="1293678"/>
          <a:chOff x="0" y="0"/>
          <a:chExt cx="2120671" cy="588821071"/>
        </a:xfrm>
      </xdr:grpSpPr>
      <xdr:sp macro="" textlink="">
        <xdr:nvSpPr>
          <xdr:cNvPr id="120" name="Freeform 52">
            <a:extLst>
              <a:ext uri="{FF2B5EF4-FFF2-40B4-BE49-F238E27FC236}">
                <a16:creationId xmlns:a16="http://schemas.microsoft.com/office/drawing/2014/main" id="{00000000-0008-0000-0C00-00007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21" name="Freeform 52">
            <a:extLst>
              <a:ext uri="{FF2B5EF4-FFF2-40B4-BE49-F238E27FC236}">
                <a16:creationId xmlns:a16="http://schemas.microsoft.com/office/drawing/2014/main" id="{00000000-0008-0000-0C00-00007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243</xdr:row>
      <xdr:rowOff>0</xdr:rowOff>
    </xdr:from>
    <xdr:to>
      <xdr:col>11</xdr:col>
      <xdr:colOff>419101</xdr:colOff>
      <xdr:row>247</xdr:row>
      <xdr:rowOff>1315</xdr:rowOff>
    </xdr:to>
    <xdr:graphicFrame macro="">
      <xdr:nvGraphicFramePr>
        <xdr:cNvPr id="122" name="グラフ 121">
          <a:extLst>
            <a:ext uri="{FF2B5EF4-FFF2-40B4-BE49-F238E27FC236}">
              <a16:creationId xmlns:a16="http://schemas.microsoft.com/office/drawing/2014/main" id="{00000000-0008-0000-0C00-00007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448698</xdr:colOff>
      <xdr:row>243</xdr:row>
      <xdr:rowOff>66854</xdr:rowOff>
    </xdr:from>
    <xdr:to>
      <xdr:col>9</xdr:col>
      <xdr:colOff>580126</xdr:colOff>
      <xdr:row>246</xdr:row>
      <xdr:rowOff>217532</xdr:rowOff>
    </xdr:to>
    <xdr:grpSp>
      <xdr:nvGrpSpPr>
        <xdr:cNvPr id="123" name="グループ化 122">
          <a:extLst>
            <a:ext uri="{FF2B5EF4-FFF2-40B4-BE49-F238E27FC236}">
              <a16:creationId xmlns:a16="http://schemas.microsoft.com/office/drawing/2014/main" id="{00000000-0008-0000-0C00-00007B000000}"/>
            </a:ext>
          </a:extLst>
        </xdr:cNvPr>
        <xdr:cNvGrpSpPr/>
      </xdr:nvGrpSpPr>
      <xdr:grpSpPr>
        <a:xfrm>
          <a:off x="7535298" y="73904654"/>
          <a:ext cx="131428" cy="1293678"/>
          <a:chOff x="0" y="0"/>
          <a:chExt cx="2120671" cy="588821071"/>
        </a:xfrm>
      </xdr:grpSpPr>
      <xdr:sp macro="" textlink="">
        <xdr:nvSpPr>
          <xdr:cNvPr id="124" name="Freeform 52">
            <a:extLst>
              <a:ext uri="{FF2B5EF4-FFF2-40B4-BE49-F238E27FC236}">
                <a16:creationId xmlns:a16="http://schemas.microsoft.com/office/drawing/2014/main" id="{00000000-0008-0000-0C00-00007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25" name="Freeform 52">
            <a:extLst>
              <a:ext uri="{FF2B5EF4-FFF2-40B4-BE49-F238E27FC236}">
                <a16:creationId xmlns:a16="http://schemas.microsoft.com/office/drawing/2014/main" id="{00000000-0008-0000-0C00-00007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251</xdr:row>
      <xdr:rowOff>0</xdr:rowOff>
    </xdr:from>
    <xdr:to>
      <xdr:col>11</xdr:col>
      <xdr:colOff>419101</xdr:colOff>
      <xdr:row>255</xdr:row>
      <xdr:rowOff>1315</xdr:rowOff>
    </xdr:to>
    <xdr:graphicFrame macro="">
      <xdr:nvGraphicFramePr>
        <xdr:cNvPr id="126" name="グラフ 125">
          <a:extLst>
            <a:ext uri="{FF2B5EF4-FFF2-40B4-BE49-F238E27FC236}">
              <a16:creationId xmlns:a16="http://schemas.microsoft.com/office/drawing/2014/main" id="{00000000-0008-0000-0C00-00007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9</xdr:col>
      <xdr:colOff>448698</xdr:colOff>
      <xdr:row>251</xdr:row>
      <xdr:rowOff>66854</xdr:rowOff>
    </xdr:from>
    <xdr:to>
      <xdr:col>9</xdr:col>
      <xdr:colOff>580126</xdr:colOff>
      <xdr:row>254</xdr:row>
      <xdr:rowOff>217532</xdr:rowOff>
    </xdr:to>
    <xdr:grpSp>
      <xdr:nvGrpSpPr>
        <xdr:cNvPr id="127" name="グループ化 126">
          <a:extLst>
            <a:ext uri="{FF2B5EF4-FFF2-40B4-BE49-F238E27FC236}">
              <a16:creationId xmlns:a16="http://schemas.microsoft.com/office/drawing/2014/main" id="{00000000-0008-0000-0C00-00007F000000}"/>
            </a:ext>
          </a:extLst>
        </xdr:cNvPr>
        <xdr:cNvGrpSpPr/>
      </xdr:nvGrpSpPr>
      <xdr:grpSpPr>
        <a:xfrm>
          <a:off x="7535298" y="76343054"/>
          <a:ext cx="131428" cy="1293678"/>
          <a:chOff x="0" y="0"/>
          <a:chExt cx="2120671" cy="588821071"/>
        </a:xfrm>
      </xdr:grpSpPr>
      <xdr:sp macro="" textlink="">
        <xdr:nvSpPr>
          <xdr:cNvPr id="128" name="Freeform 52">
            <a:extLst>
              <a:ext uri="{FF2B5EF4-FFF2-40B4-BE49-F238E27FC236}">
                <a16:creationId xmlns:a16="http://schemas.microsoft.com/office/drawing/2014/main" id="{00000000-0008-0000-0C00-00008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29" name="Freeform 52">
            <a:extLst>
              <a:ext uri="{FF2B5EF4-FFF2-40B4-BE49-F238E27FC236}">
                <a16:creationId xmlns:a16="http://schemas.microsoft.com/office/drawing/2014/main" id="{00000000-0008-0000-0C00-00008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259</xdr:row>
      <xdr:rowOff>0</xdr:rowOff>
    </xdr:from>
    <xdr:to>
      <xdr:col>11</xdr:col>
      <xdr:colOff>419101</xdr:colOff>
      <xdr:row>263</xdr:row>
      <xdr:rowOff>1315</xdr:rowOff>
    </xdr:to>
    <xdr:graphicFrame macro="">
      <xdr:nvGraphicFramePr>
        <xdr:cNvPr id="130" name="グラフ 129">
          <a:extLst>
            <a:ext uri="{FF2B5EF4-FFF2-40B4-BE49-F238E27FC236}">
              <a16:creationId xmlns:a16="http://schemas.microsoft.com/office/drawing/2014/main" id="{00000000-0008-0000-0C00-00008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9</xdr:col>
      <xdr:colOff>448698</xdr:colOff>
      <xdr:row>259</xdr:row>
      <xdr:rowOff>66854</xdr:rowOff>
    </xdr:from>
    <xdr:to>
      <xdr:col>9</xdr:col>
      <xdr:colOff>580126</xdr:colOff>
      <xdr:row>262</xdr:row>
      <xdr:rowOff>217532</xdr:rowOff>
    </xdr:to>
    <xdr:grpSp>
      <xdr:nvGrpSpPr>
        <xdr:cNvPr id="131" name="グループ化 130">
          <a:extLst>
            <a:ext uri="{FF2B5EF4-FFF2-40B4-BE49-F238E27FC236}">
              <a16:creationId xmlns:a16="http://schemas.microsoft.com/office/drawing/2014/main" id="{00000000-0008-0000-0C00-000083000000}"/>
            </a:ext>
          </a:extLst>
        </xdr:cNvPr>
        <xdr:cNvGrpSpPr/>
      </xdr:nvGrpSpPr>
      <xdr:grpSpPr>
        <a:xfrm>
          <a:off x="7535298" y="78781454"/>
          <a:ext cx="131428" cy="1293678"/>
          <a:chOff x="0" y="0"/>
          <a:chExt cx="2120671" cy="588821071"/>
        </a:xfrm>
      </xdr:grpSpPr>
      <xdr:sp macro="" textlink="">
        <xdr:nvSpPr>
          <xdr:cNvPr id="132" name="Freeform 52">
            <a:extLst>
              <a:ext uri="{FF2B5EF4-FFF2-40B4-BE49-F238E27FC236}">
                <a16:creationId xmlns:a16="http://schemas.microsoft.com/office/drawing/2014/main" id="{00000000-0008-0000-0C00-00008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33" name="Freeform 52">
            <a:extLst>
              <a:ext uri="{FF2B5EF4-FFF2-40B4-BE49-F238E27FC236}">
                <a16:creationId xmlns:a16="http://schemas.microsoft.com/office/drawing/2014/main" id="{00000000-0008-0000-0C00-00008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267</xdr:row>
      <xdr:rowOff>0</xdr:rowOff>
    </xdr:from>
    <xdr:to>
      <xdr:col>11</xdr:col>
      <xdr:colOff>419101</xdr:colOff>
      <xdr:row>271</xdr:row>
      <xdr:rowOff>1315</xdr:rowOff>
    </xdr:to>
    <xdr:graphicFrame macro="">
      <xdr:nvGraphicFramePr>
        <xdr:cNvPr id="134" name="グラフ 133">
          <a:extLst>
            <a:ext uri="{FF2B5EF4-FFF2-40B4-BE49-F238E27FC236}">
              <a16:creationId xmlns:a16="http://schemas.microsoft.com/office/drawing/2014/main" id="{00000000-0008-0000-0C00-00008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9</xdr:col>
      <xdr:colOff>448698</xdr:colOff>
      <xdr:row>267</xdr:row>
      <xdr:rowOff>66854</xdr:rowOff>
    </xdr:from>
    <xdr:to>
      <xdr:col>9</xdr:col>
      <xdr:colOff>580126</xdr:colOff>
      <xdr:row>270</xdr:row>
      <xdr:rowOff>217532</xdr:rowOff>
    </xdr:to>
    <xdr:grpSp>
      <xdr:nvGrpSpPr>
        <xdr:cNvPr id="135" name="グループ化 134">
          <a:extLst>
            <a:ext uri="{FF2B5EF4-FFF2-40B4-BE49-F238E27FC236}">
              <a16:creationId xmlns:a16="http://schemas.microsoft.com/office/drawing/2014/main" id="{00000000-0008-0000-0C00-000087000000}"/>
            </a:ext>
          </a:extLst>
        </xdr:cNvPr>
        <xdr:cNvGrpSpPr/>
      </xdr:nvGrpSpPr>
      <xdr:grpSpPr>
        <a:xfrm>
          <a:off x="7535298" y="81219854"/>
          <a:ext cx="131428" cy="1293678"/>
          <a:chOff x="0" y="0"/>
          <a:chExt cx="2120671" cy="588821071"/>
        </a:xfrm>
      </xdr:grpSpPr>
      <xdr:sp macro="" textlink="">
        <xdr:nvSpPr>
          <xdr:cNvPr id="136" name="Freeform 52">
            <a:extLst>
              <a:ext uri="{FF2B5EF4-FFF2-40B4-BE49-F238E27FC236}">
                <a16:creationId xmlns:a16="http://schemas.microsoft.com/office/drawing/2014/main" id="{00000000-0008-0000-0C00-00008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37" name="Freeform 52">
            <a:extLst>
              <a:ext uri="{FF2B5EF4-FFF2-40B4-BE49-F238E27FC236}">
                <a16:creationId xmlns:a16="http://schemas.microsoft.com/office/drawing/2014/main" id="{00000000-0008-0000-0C00-00008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275</xdr:row>
      <xdr:rowOff>0</xdr:rowOff>
    </xdr:from>
    <xdr:to>
      <xdr:col>11</xdr:col>
      <xdr:colOff>419101</xdr:colOff>
      <xdr:row>279</xdr:row>
      <xdr:rowOff>1315</xdr:rowOff>
    </xdr:to>
    <xdr:graphicFrame macro="">
      <xdr:nvGraphicFramePr>
        <xdr:cNvPr id="138" name="グラフ 137">
          <a:extLst>
            <a:ext uri="{FF2B5EF4-FFF2-40B4-BE49-F238E27FC236}">
              <a16:creationId xmlns:a16="http://schemas.microsoft.com/office/drawing/2014/main" id="{00000000-0008-0000-0C00-00008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9</xdr:col>
      <xdr:colOff>448698</xdr:colOff>
      <xdr:row>275</xdr:row>
      <xdr:rowOff>66854</xdr:rowOff>
    </xdr:from>
    <xdr:to>
      <xdr:col>9</xdr:col>
      <xdr:colOff>580126</xdr:colOff>
      <xdr:row>278</xdr:row>
      <xdr:rowOff>217532</xdr:rowOff>
    </xdr:to>
    <xdr:grpSp>
      <xdr:nvGrpSpPr>
        <xdr:cNvPr id="139" name="グループ化 138">
          <a:extLst>
            <a:ext uri="{FF2B5EF4-FFF2-40B4-BE49-F238E27FC236}">
              <a16:creationId xmlns:a16="http://schemas.microsoft.com/office/drawing/2014/main" id="{00000000-0008-0000-0C00-00008B000000}"/>
            </a:ext>
          </a:extLst>
        </xdr:cNvPr>
        <xdr:cNvGrpSpPr/>
      </xdr:nvGrpSpPr>
      <xdr:grpSpPr>
        <a:xfrm>
          <a:off x="7535298" y="83658254"/>
          <a:ext cx="131428" cy="1293678"/>
          <a:chOff x="0" y="0"/>
          <a:chExt cx="2120671" cy="588821071"/>
        </a:xfrm>
      </xdr:grpSpPr>
      <xdr:sp macro="" textlink="">
        <xdr:nvSpPr>
          <xdr:cNvPr id="140" name="Freeform 52">
            <a:extLst>
              <a:ext uri="{FF2B5EF4-FFF2-40B4-BE49-F238E27FC236}">
                <a16:creationId xmlns:a16="http://schemas.microsoft.com/office/drawing/2014/main" id="{00000000-0008-0000-0C00-00008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41" name="Freeform 52">
            <a:extLst>
              <a:ext uri="{FF2B5EF4-FFF2-40B4-BE49-F238E27FC236}">
                <a16:creationId xmlns:a16="http://schemas.microsoft.com/office/drawing/2014/main" id="{00000000-0008-0000-0C00-00008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283</xdr:row>
      <xdr:rowOff>0</xdr:rowOff>
    </xdr:from>
    <xdr:to>
      <xdr:col>11</xdr:col>
      <xdr:colOff>419101</xdr:colOff>
      <xdr:row>287</xdr:row>
      <xdr:rowOff>1315</xdr:rowOff>
    </xdr:to>
    <xdr:graphicFrame macro="">
      <xdr:nvGraphicFramePr>
        <xdr:cNvPr id="142" name="グラフ 141">
          <a:extLst>
            <a:ext uri="{FF2B5EF4-FFF2-40B4-BE49-F238E27FC236}">
              <a16:creationId xmlns:a16="http://schemas.microsoft.com/office/drawing/2014/main" id="{00000000-0008-0000-0C00-00008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9</xdr:col>
      <xdr:colOff>448698</xdr:colOff>
      <xdr:row>283</xdr:row>
      <xdr:rowOff>66854</xdr:rowOff>
    </xdr:from>
    <xdr:to>
      <xdr:col>9</xdr:col>
      <xdr:colOff>580126</xdr:colOff>
      <xdr:row>286</xdr:row>
      <xdr:rowOff>217532</xdr:rowOff>
    </xdr:to>
    <xdr:grpSp>
      <xdr:nvGrpSpPr>
        <xdr:cNvPr id="143" name="グループ化 142">
          <a:extLst>
            <a:ext uri="{FF2B5EF4-FFF2-40B4-BE49-F238E27FC236}">
              <a16:creationId xmlns:a16="http://schemas.microsoft.com/office/drawing/2014/main" id="{00000000-0008-0000-0C00-00008F000000}"/>
            </a:ext>
          </a:extLst>
        </xdr:cNvPr>
        <xdr:cNvGrpSpPr/>
      </xdr:nvGrpSpPr>
      <xdr:grpSpPr>
        <a:xfrm>
          <a:off x="7535298" y="86096654"/>
          <a:ext cx="131428" cy="1293678"/>
          <a:chOff x="0" y="0"/>
          <a:chExt cx="2120671" cy="588821071"/>
        </a:xfrm>
      </xdr:grpSpPr>
      <xdr:sp macro="" textlink="">
        <xdr:nvSpPr>
          <xdr:cNvPr id="144" name="Freeform 52">
            <a:extLst>
              <a:ext uri="{FF2B5EF4-FFF2-40B4-BE49-F238E27FC236}">
                <a16:creationId xmlns:a16="http://schemas.microsoft.com/office/drawing/2014/main" id="{00000000-0008-0000-0C00-00009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45" name="Freeform 52">
            <a:extLst>
              <a:ext uri="{FF2B5EF4-FFF2-40B4-BE49-F238E27FC236}">
                <a16:creationId xmlns:a16="http://schemas.microsoft.com/office/drawing/2014/main" id="{00000000-0008-0000-0C00-00009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291</xdr:row>
      <xdr:rowOff>0</xdr:rowOff>
    </xdr:from>
    <xdr:to>
      <xdr:col>11</xdr:col>
      <xdr:colOff>419101</xdr:colOff>
      <xdr:row>295</xdr:row>
      <xdr:rowOff>1315</xdr:rowOff>
    </xdr:to>
    <xdr:graphicFrame macro="">
      <xdr:nvGraphicFramePr>
        <xdr:cNvPr id="146" name="グラフ 145">
          <a:extLst>
            <a:ext uri="{FF2B5EF4-FFF2-40B4-BE49-F238E27FC236}">
              <a16:creationId xmlns:a16="http://schemas.microsoft.com/office/drawing/2014/main" id="{00000000-0008-0000-0C00-00009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9</xdr:col>
      <xdr:colOff>448698</xdr:colOff>
      <xdr:row>291</xdr:row>
      <xdr:rowOff>66854</xdr:rowOff>
    </xdr:from>
    <xdr:to>
      <xdr:col>9</xdr:col>
      <xdr:colOff>580126</xdr:colOff>
      <xdr:row>294</xdr:row>
      <xdr:rowOff>217532</xdr:rowOff>
    </xdr:to>
    <xdr:grpSp>
      <xdr:nvGrpSpPr>
        <xdr:cNvPr id="147" name="グループ化 146">
          <a:extLst>
            <a:ext uri="{FF2B5EF4-FFF2-40B4-BE49-F238E27FC236}">
              <a16:creationId xmlns:a16="http://schemas.microsoft.com/office/drawing/2014/main" id="{00000000-0008-0000-0C00-000093000000}"/>
            </a:ext>
          </a:extLst>
        </xdr:cNvPr>
        <xdr:cNvGrpSpPr/>
      </xdr:nvGrpSpPr>
      <xdr:grpSpPr>
        <a:xfrm>
          <a:off x="7535298" y="88535054"/>
          <a:ext cx="131428" cy="1293678"/>
          <a:chOff x="0" y="0"/>
          <a:chExt cx="2120671" cy="588821071"/>
        </a:xfrm>
      </xdr:grpSpPr>
      <xdr:sp macro="" textlink="">
        <xdr:nvSpPr>
          <xdr:cNvPr id="148" name="Freeform 52">
            <a:extLst>
              <a:ext uri="{FF2B5EF4-FFF2-40B4-BE49-F238E27FC236}">
                <a16:creationId xmlns:a16="http://schemas.microsoft.com/office/drawing/2014/main" id="{00000000-0008-0000-0C00-00009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49" name="Freeform 52">
            <a:extLst>
              <a:ext uri="{FF2B5EF4-FFF2-40B4-BE49-F238E27FC236}">
                <a16:creationId xmlns:a16="http://schemas.microsoft.com/office/drawing/2014/main" id="{00000000-0008-0000-0C00-00009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299</xdr:row>
      <xdr:rowOff>0</xdr:rowOff>
    </xdr:from>
    <xdr:to>
      <xdr:col>11</xdr:col>
      <xdr:colOff>419101</xdr:colOff>
      <xdr:row>303</xdr:row>
      <xdr:rowOff>1315</xdr:rowOff>
    </xdr:to>
    <xdr:graphicFrame macro="">
      <xdr:nvGraphicFramePr>
        <xdr:cNvPr id="150" name="グラフ 149">
          <a:extLst>
            <a:ext uri="{FF2B5EF4-FFF2-40B4-BE49-F238E27FC236}">
              <a16:creationId xmlns:a16="http://schemas.microsoft.com/office/drawing/2014/main" id="{00000000-0008-0000-0C00-00009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448698</xdr:colOff>
      <xdr:row>299</xdr:row>
      <xdr:rowOff>66854</xdr:rowOff>
    </xdr:from>
    <xdr:to>
      <xdr:col>9</xdr:col>
      <xdr:colOff>580126</xdr:colOff>
      <xdr:row>302</xdr:row>
      <xdr:rowOff>217532</xdr:rowOff>
    </xdr:to>
    <xdr:grpSp>
      <xdr:nvGrpSpPr>
        <xdr:cNvPr id="151" name="グループ化 150">
          <a:extLst>
            <a:ext uri="{FF2B5EF4-FFF2-40B4-BE49-F238E27FC236}">
              <a16:creationId xmlns:a16="http://schemas.microsoft.com/office/drawing/2014/main" id="{00000000-0008-0000-0C00-000097000000}"/>
            </a:ext>
          </a:extLst>
        </xdr:cNvPr>
        <xdr:cNvGrpSpPr/>
      </xdr:nvGrpSpPr>
      <xdr:grpSpPr>
        <a:xfrm>
          <a:off x="7535298" y="90973454"/>
          <a:ext cx="131428" cy="1293678"/>
          <a:chOff x="0" y="0"/>
          <a:chExt cx="2120671" cy="588821071"/>
        </a:xfrm>
      </xdr:grpSpPr>
      <xdr:sp macro="" textlink="">
        <xdr:nvSpPr>
          <xdr:cNvPr id="152" name="Freeform 52">
            <a:extLst>
              <a:ext uri="{FF2B5EF4-FFF2-40B4-BE49-F238E27FC236}">
                <a16:creationId xmlns:a16="http://schemas.microsoft.com/office/drawing/2014/main" id="{00000000-0008-0000-0C00-00009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53" name="Freeform 52">
            <a:extLst>
              <a:ext uri="{FF2B5EF4-FFF2-40B4-BE49-F238E27FC236}">
                <a16:creationId xmlns:a16="http://schemas.microsoft.com/office/drawing/2014/main" id="{00000000-0008-0000-0C00-00009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307</xdr:row>
      <xdr:rowOff>0</xdr:rowOff>
    </xdr:from>
    <xdr:to>
      <xdr:col>11</xdr:col>
      <xdr:colOff>419101</xdr:colOff>
      <xdr:row>311</xdr:row>
      <xdr:rowOff>1315</xdr:rowOff>
    </xdr:to>
    <xdr:graphicFrame macro="">
      <xdr:nvGraphicFramePr>
        <xdr:cNvPr id="154" name="グラフ 153">
          <a:extLst>
            <a:ext uri="{FF2B5EF4-FFF2-40B4-BE49-F238E27FC236}">
              <a16:creationId xmlns:a16="http://schemas.microsoft.com/office/drawing/2014/main" id="{00000000-0008-0000-0C00-00009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9</xdr:col>
      <xdr:colOff>448698</xdr:colOff>
      <xdr:row>307</xdr:row>
      <xdr:rowOff>66854</xdr:rowOff>
    </xdr:from>
    <xdr:to>
      <xdr:col>9</xdr:col>
      <xdr:colOff>580126</xdr:colOff>
      <xdr:row>310</xdr:row>
      <xdr:rowOff>217532</xdr:rowOff>
    </xdr:to>
    <xdr:grpSp>
      <xdr:nvGrpSpPr>
        <xdr:cNvPr id="155" name="グループ化 154">
          <a:extLst>
            <a:ext uri="{FF2B5EF4-FFF2-40B4-BE49-F238E27FC236}">
              <a16:creationId xmlns:a16="http://schemas.microsoft.com/office/drawing/2014/main" id="{00000000-0008-0000-0C00-00009B000000}"/>
            </a:ext>
          </a:extLst>
        </xdr:cNvPr>
        <xdr:cNvGrpSpPr/>
      </xdr:nvGrpSpPr>
      <xdr:grpSpPr>
        <a:xfrm>
          <a:off x="7535298" y="93411854"/>
          <a:ext cx="131428" cy="1293678"/>
          <a:chOff x="0" y="0"/>
          <a:chExt cx="2120671" cy="588821071"/>
        </a:xfrm>
      </xdr:grpSpPr>
      <xdr:sp macro="" textlink="">
        <xdr:nvSpPr>
          <xdr:cNvPr id="156" name="Freeform 52">
            <a:extLst>
              <a:ext uri="{FF2B5EF4-FFF2-40B4-BE49-F238E27FC236}">
                <a16:creationId xmlns:a16="http://schemas.microsoft.com/office/drawing/2014/main" id="{00000000-0008-0000-0C00-00009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57" name="Freeform 52">
            <a:extLst>
              <a:ext uri="{FF2B5EF4-FFF2-40B4-BE49-F238E27FC236}">
                <a16:creationId xmlns:a16="http://schemas.microsoft.com/office/drawing/2014/main" id="{00000000-0008-0000-0C00-00009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wsDr>
</file>

<file path=xl/drawings/drawing6.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Z12"/>
  <sheetViews>
    <sheetView tabSelected="1" zoomScaleNormal="100" zoomScaleSheetLayoutView="100" workbookViewId="0">
      <selection activeCell="M7" sqref="M7"/>
    </sheetView>
  </sheetViews>
  <sheetFormatPr defaultColWidth="9" defaultRowHeight="18.75" customHeight="1" x14ac:dyDescent="0.15"/>
  <cols>
    <col min="1" max="2" width="2.625" style="2" customWidth="1"/>
    <col min="3" max="10" width="13.625" style="2" customWidth="1"/>
    <col min="11" max="12" width="2.625" style="2" customWidth="1"/>
    <col min="13" max="24" width="9" style="2"/>
    <col min="25" max="25" width="9.625" style="2" bestFit="1" customWidth="1"/>
    <col min="26" max="16384" width="9" style="2"/>
  </cols>
  <sheetData>
    <row r="2" spans="3:26" ht="18.75" customHeight="1" x14ac:dyDescent="0.15">
      <c r="C2" s="1"/>
      <c r="M2" s="2" t="s">
        <v>0</v>
      </c>
    </row>
    <row r="3" spans="3:26" ht="18.75" customHeight="1" x14ac:dyDescent="0.15">
      <c r="M3" s="3"/>
      <c r="N3" s="4" t="s">
        <v>1</v>
      </c>
      <c r="O3" s="4" t="s">
        <v>2</v>
      </c>
      <c r="P3" s="4" t="s">
        <v>3</v>
      </c>
      <c r="Q3" s="4" t="s">
        <v>4</v>
      </c>
      <c r="R3" s="4" t="s">
        <v>5</v>
      </c>
      <c r="S3" s="4" t="s">
        <v>6</v>
      </c>
      <c r="T3" s="4" t="s">
        <v>7</v>
      </c>
      <c r="U3" s="4" t="s">
        <v>10</v>
      </c>
      <c r="V3" s="4" t="s">
        <v>170</v>
      </c>
      <c r="W3" s="4" t="s">
        <v>237</v>
      </c>
      <c r="X3" s="4" t="s">
        <v>286</v>
      </c>
      <c r="Y3" s="4" t="s">
        <v>322</v>
      </c>
    </row>
    <row r="4" spans="3:26" ht="18.75" customHeight="1" x14ac:dyDescent="0.15">
      <c r="M4" s="3" t="s">
        <v>8</v>
      </c>
      <c r="N4" s="5">
        <v>39.6</v>
      </c>
      <c r="O4" s="5">
        <v>39.9</v>
      </c>
      <c r="P4" s="5">
        <v>38</v>
      </c>
      <c r="Q4" s="5">
        <v>38.1</v>
      </c>
      <c r="R4" s="5">
        <v>39.1</v>
      </c>
      <c r="S4" s="6">
        <v>41</v>
      </c>
      <c r="T4" s="6">
        <v>42.5</v>
      </c>
      <c r="U4" s="6">
        <v>41.8</v>
      </c>
      <c r="V4" s="6">
        <v>42.2</v>
      </c>
      <c r="W4" s="6">
        <v>41</v>
      </c>
      <c r="X4" s="6">
        <v>43.1</v>
      </c>
      <c r="Y4" s="6">
        <f>0.418978102189781*100</f>
        <v>41.897810218978101</v>
      </c>
    </row>
    <row r="5" spans="3:26" ht="18.75" customHeight="1" x14ac:dyDescent="0.15">
      <c r="M5" s="3" t="s">
        <v>9</v>
      </c>
      <c r="N5" s="5">
        <v>57.5</v>
      </c>
      <c r="O5" s="5">
        <v>57.5</v>
      </c>
      <c r="P5" s="5">
        <v>60.2</v>
      </c>
      <c r="Q5" s="5">
        <v>60.2</v>
      </c>
      <c r="R5" s="5">
        <v>59.6</v>
      </c>
      <c r="S5" s="6">
        <v>56.4</v>
      </c>
      <c r="T5" s="6">
        <v>55.2</v>
      </c>
      <c r="U5" s="6">
        <v>56.3</v>
      </c>
      <c r="V5" s="6">
        <v>55.6</v>
      </c>
      <c r="W5" s="6">
        <v>57.1</v>
      </c>
      <c r="X5" s="6">
        <v>54.4</v>
      </c>
      <c r="Y5" s="6">
        <f>0.567153284671533*100</f>
        <v>56.715328467153306</v>
      </c>
    </row>
    <row r="6" spans="3:26" ht="18.75" customHeight="1" x14ac:dyDescent="0.15">
      <c r="M6" s="3" t="s">
        <v>387</v>
      </c>
      <c r="N6" s="5"/>
      <c r="O6" s="5"/>
      <c r="P6" s="5"/>
      <c r="Q6" s="5"/>
      <c r="R6" s="5"/>
      <c r="S6" s="6"/>
      <c r="T6" s="6">
        <v>0.9</v>
      </c>
      <c r="U6" s="6">
        <v>0.8</v>
      </c>
      <c r="V6" s="6">
        <v>1.3</v>
      </c>
      <c r="W6" s="6">
        <v>1.2</v>
      </c>
      <c r="X6" s="6">
        <v>1</v>
      </c>
      <c r="Y6" s="6">
        <f>0.00437956204379562*100</f>
        <v>0.43795620437956201</v>
      </c>
      <c r="Z6" s="1" t="s">
        <v>172</v>
      </c>
    </row>
    <row r="7" spans="3:26" ht="18.75" customHeight="1" x14ac:dyDescent="0.15">
      <c r="M7" s="1"/>
      <c r="N7" s="82"/>
      <c r="O7" s="82"/>
      <c r="P7" s="82"/>
      <c r="Q7" s="82"/>
      <c r="R7" s="82"/>
      <c r="S7" s="82"/>
      <c r="T7" s="82"/>
      <c r="U7" s="82"/>
    </row>
    <row r="9" spans="3:26" ht="18.75" customHeight="1" x14ac:dyDescent="0.15">
      <c r="M9" s="1"/>
    </row>
    <row r="12" spans="3:26" ht="18.75" customHeight="1" x14ac:dyDescent="0.15">
      <c r="C12" s="1"/>
    </row>
  </sheetData>
  <phoneticPr fontId="2"/>
  <pageMargins left="0.7" right="0.7" top="0.75" bottom="0.75" header="0.3" footer="0.3"/>
  <pageSetup paperSize="9" scale="7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3:V56"/>
  <sheetViews>
    <sheetView showGridLines="0" zoomScale="80" zoomScaleNormal="80" workbookViewId="0">
      <selection activeCell="V23" sqref="V1:V1048576"/>
    </sheetView>
  </sheetViews>
  <sheetFormatPr defaultColWidth="8.875" defaultRowHeight="14.25" x14ac:dyDescent="0.15"/>
  <cols>
    <col min="1" max="2" width="2.625" style="169" customWidth="1"/>
    <col min="3" max="3" width="12.625" style="169" customWidth="1"/>
    <col min="4" max="4" width="7.75" style="169" customWidth="1"/>
    <col min="5" max="5" width="50.625" style="169" customWidth="1"/>
    <col min="6" max="6" width="9.625" style="169" bestFit="1" customWidth="1"/>
    <col min="7" max="9" width="13.875" style="169" customWidth="1"/>
    <col min="10" max="10" width="9.625" style="169" customWidth="1"/>
    <col min="11" max="11" width="17.125" style="169" customWidth="1"/>
    <col min="12" max="12" width="2.625" style="169" customWidth="1"/>
    <col min="13" max="16384" width="8.875" style="169"/>
  </cols>
  <sheetData>
    <row r="3" spans="3:13" x14ac:dyDescent="0.15">
      <c r="C3" s="169" t="s">
        <v>186</v>
      </c>
    </row>
    <row r="4" spans="3:13" ht="19.5" customHeight="1" x14ac:dyDescent="0.15">
      <c r="C4" s="229"/>
      <c r="D4" s="231" t="s">
        <v>320</v>
      </c>
      <c r="E4" s="232"/>
      <c r="F4" s="233"/>
      <c r="G4" s="170" t="s">
        <v>161</v>
      </c>
      <c r="H4" s="171"/>
      <c r="I4" s="237" t="s">
        <v>187</v>
      </c>
      <c r="J4" s="239" t="s">
        <v>133</v>
      </c>
    </row>
    <row r="5" spans="3:13" ht="39" customHeight="1" x14ac:dyDescent="0.15">
      <c r="C5" s="230"/>
      <c r="D5" s="234"/>
      <c r="E5" s="235"/>
      <c r="F5" s="236"/>
      <c r="G5" s="172" t="s">
        <v>188</v>
      </c>
      <c r="H5" s="173" t="s">
        <v>323</v>
      </c>
      <c r="I5" s="238"/>
      <c r="J5" s="240"/>
    </row>
    <row r="6" spans="3:13" ht="17.45" customHeight="1" x14ac:dyDescent="0.15">
      <c r="C6" s="241" t="s">
        <v>189</v>
      </c>
      <c r="D6" s="244" t="s">
        <v>190</v>
      </c>
      <c r="E6" s="247" t="s">
        <v>191</v>
      </c>
      <c r="F6" s="198" t="s">
        <v>192</v>
      </c>
      <c r="G6" s="183" t="s">
        <v>358</v>
      </c>
      <c r="H6" s="183">
        <v>77.445255474452551</v>
      </c>
      <c r="I6" s="183">
        <v>75</v>
      </c>
      <c r="J6" s="184">
        <f t="shared" ref="J6:J54" si="0">H6-I6</f>
        <v>2.4452554744525514</v>
      </c>
    </row>
    <row r="7" spans="3:13" ht="17.45" customHeight="1" x14ac:dyDescent="0.15">
      <c r="C7" s="242"/>
      <c r="D7" s="245"/>
      <c r="E7" s="248"/>
      <c r="F7" s="198" t="s">
        <v>193</v>
      </c>
      <c r="G7" s="183" t="s">
        <v>358</v>
      </c>
      <c r="H7" s="183">
        <v>76.861313868613138</v>
      </c>
      <c r="I7" s="183">
        <v>75</v>
      </c>
      <c r="J7" s="184">
        <f t="shared" si="0"/>
        <v>1.8613138686131379</v>
      </c>
    </row>
    <row r="8" spans="3:13" ht="17.45" customHeight="1" x14ac:dyDescent="0.15">
      <c r="C8" s="242"/>
      <c r="D8" s="246"/>
      <c r="E8" s="249" t="s">
        <v>194</v>
      </c>
      <c r="F8" s="250"/>
      <c r="G8" s="174" t="s">
        <v>304</v>
      </c>
      <c r="H8" s="174">
        <v>84.9</v>
      </c>
      <c r="I8" s="174">
        <v>90</v>
      </c>
      <c r="J8" s="175">
        <f t="shared" si="0"/>
        <v>-5.0999999999999943</v>
      </c>
      <c r="M8" s="176"/>
    </row>
    <row r="9" spans="3:13" ht="17.45" customHeight="1" x14ac:dyDescent="0.15">
      <c r="C9" s="242"/>
      <c r="D9" s="244" t="s">
        <v>195</v>
      </c>
      <c r="E9" s="251" t="s">
        <v>138</v>
      </c>
      <c r="F9" s="252"/>
      <c r="G9" s="183" t="s">
        <v>359</v>
      </c>
      <c r="H9" s="183">
        <v>76.204379562043798</v>
      </c>
      <c r="I9" s="183">
        <v>75</v>
      </c>
      <c r="J9" s="184">
        <f t="shared" si="0"/>
        <v>1.2043795620437976</v>
      </c>
    </row>
    <row r="10" spans="3:13" ht="17.45" customHeight="1" x14ac:dyDescent="0.15">
      <c r="C10" s="242"/>
      <c r="D10" s="245"/>
      <c r="E10" s="251" t="s">
        <v>196</v>
      </c>
      <c r="F10" s="252"/>
      <c r="G10" s="183" t="s">
        <v>360</v>
      </c>
      <c r="H10" s="183">
        <v>75.474452554744531</v>
      </c>
      <c r="I10" s="183">
        <v>75</v>
      </c>
      <c r="J10" s="184">
        <f t="shared" si="0"/>
        <v>0.47445255474453063</v>
      </c>
    </row>
    <row r="11" spans="3:13" ht="35.1" customHeight="1" x14ac:dyDescent="0.15">
      <c r="C11" s="242"/>
      <c r="D11" s="246"/>
      <c r="E11" s="251" t="s">
        <v>197</v>
      </c>
      <c r="F11" s="252"/>
      <c r="G11" s="183" t="s">
        <v>313</v>
      </c>
      <c r="H11" s="183">
        <v>68.9051094890511</v>
      </c>
      <c r="I11" s="183">
        <v>53</v>
      </c>
      <c r="J11" s="184">
        <f t="shared" si="0"/>
        <v>15.9051094890511</v>
      </c>
    </row>
    <row r="12" spans="3:13" ht="17.45" customHeight="1" x14ac:dyDescent="0.15">
      <c r="C12" s="242"/>
      <c r="D12" s="244" t="s">
        <v>198</v>
      </c>
      <c r="E12" s="253" t="s">
        <v>199</v>
      </c>
      <c r="F12" s="254"/>
      <c r="G12" s="174" t="s">
        <v>305</v>
      </c>
      <c r="H12" s="174">
        <v>72.846715328467155</v>
      </c>
      <c r="I12" s="174">
        <v>75.5</v>
      </c>
      <c r="J12" s="175">
        <f t="shared" si="0"/>
        <v>-2.6532846715328446</v>
      </c>
    </row>
    <row r="13" spans="3:13" ht="17.45" customHeight="1" x14ac:dyDescent="0.15">
      <c r="C13" s="242"/>
      <c r="D13" s="245"/>
      <c r="E13" s="253" t="s">
        <v>200</v>
      </c>
      <c r="F13" s="254"/>
      <c r="G13" s="174" t="s">
        <v>306</v>
      </c>
      <c r="H13" s="174">
        <v>73.649635036496349</v>
      </c>
      <c r="I13" s="174">
        <v>75.5</v>
      </c>
      <c r="J13" s="175">
        <f t="shared" si="0"/>
        <v>-1.850364963503651</v>
      </c>
    </row>
    <row r="14" spans="3:13" ht="17.45" customHeight="1" x14ac:dyDescent="0.15">
      <c r="C14" s="242"/>
      <c r="D14" s="245"/>
      <c r="E14" s="253" t="s">
        <v>201</v>
      </c>
      <c r="F14" s="254"/>
      <c r="G14" s="174">
        <v>47.1</v>
      </c>
      <c r="H14" s="174">
        <v>51.1</v>
      </c>
      <c r="I14" s="174">
        <v>55</v>
      </c>
      <c r="J14" s="175">
        <f t="shared" si="0"/>
        <v>-3.8999999999999986</v>
      </c>
    </row>
    <row r="15" spans="3:13" ht="17.45" customHeight="1" x14ac:dyDescent="0.15">
      <c r="C15" s="242"/>
      <c r="D15" s="255" t="s">
        <v>202</v>
      </c>
      <c r="E15" s="256" t="s">
        <v>152</v>
      </c>
      <c r="F15" s="257"/>
      <c r="G15" s="199">
        <v>68.8</v>
      </c>
      <c r="H15" s="199">
        <v>78.2</v>
      </c>
      <c r="I15" s="199">
        <v>80</v>
      </c>
      <c r="J15" s="200">
        <f t="shared" si="0"/>
        <v>-1.7999999999999972</v>
      </c>
    </row>
    <row r="16" spans="3:13" ht="17.45" customHeight="1" x14ac:dyDescent="0.15">
      <c r="C16" s="242"/>
      <c r="D16" s="255"/>
      <c r="E16" s="258" t="s">
        <v>148</v>
      </c>
      <c r="F16" s="259"/>
      <c r="G16" s="183">
        <v>76.599999999999994</v>
      </c>
      <c r="H16" s="183">
        <v>84.890510948905103</v>
      </c>
      <c r="I16" s="183">
        <v>80</v>
      </c>
      <c r="J16" s="184">
        <f t="shared" si="0"/>
        <v>4.8905109489051029</v>
      </c>
    </row>
    <row r="17" spans="3:13" ht="17.45" customHeight="1" x14ac:dyDescent="0.15">
      <c r="C17" s="242"/>
      <c r="D17" s="255" t="s">
        <v>203</v>
      </c>
      <c r="E17" s="253" t="s">
        <v>204</v>
      </c>
      <c r="F17" s="254"/>
      <c r="G17" s="174" t="s">
        <v>307</v>
      </c>
      <c r="H17" s="174">
        <v>81.897810218978108</v>
      </c>
      <c r="I17" s="174">
        <v>90</v>
      </c>
      <c r="J17" s="175">
        <f t="shared" si="0"/>
        <v>-8.1021897810218917</v>
      </c>
    </row>
    <row r="18" spans="3:13" ht="17.45" customHeight="1" x14ac:dyDescent="0.15">
      <c r="C18" s="243"/>
      <c r="D18" s="255"/>
      <c r="E18" s="253" t="s">
        <v>151</v>
      </c>
      <c r="F18" s="254"/>
      <c r="G18" s="174">
        <v>81.900000000000006</v>
      </c>
      <c r="H18" s="174">
        <v>85.4</v>
      </c>
      <c r="I18" s="174">
        <v>90</v>
      </c>
      <c r="J18" s="175">
        <f t="shared" si="0"/>
        <v>-4.5999999999999943</v>
      </c>
    </row>
    <row r="19" spans="3:13" ht="17.45" customHeight="1" x14ac:dyDescent="0.15">
      <c r="C19" s="186"/>
      <c r="D19" s="187"/>
      <c r="E19" s="188"/>
      <c r="F19" s="188"/>
      <c r="G19" s="189"/>
      <c r="H19" s="189"/>
      <c r="I19" s="189"/>
      <c r="J19" s="190"/>
    </row>
    <row r="20" spans="3:13" ht="19.5" customHeight="1" x14ac:dyDescent="0.15">
      <c r="C20" s="229" t="s">
        <v>132</v>
      </c>
      <c r="D20" s="231" t="s">
        <v>320</v>
      </c>
      <c r="E20" s="232"/>
      <c r="F20" s="233"/>
      <c r="G20" s="170" t="s">
        <v>161</v>
      </c>
      <c r="H20" s="171"/>
      <c r="I20" s="237" t="s">
        <v>187</v>
      </c>
      <c r="J20" s="239" t="s">
        <v>133</v>
      </c>
    </row>
    <row r="21" spans="3:13" ht="39" customHeight="1" x14ac:dyDescent="0.15">
      <c r="C21" s="230"/>
      <c r="D21" s="234"/>
      <c r="E21" s="235"/>
      <c r="F21" s="236"/>
      <c r="G21" s="172" t="s">
        <v>188</v>
      </c>
      <c r="H21" s="173" t="s">
        <v>323</v>
      </c>
      <c r="I21" s="238"/>
      <c r="J21" s="240"/>
    </row>
    <row r="22" spans="3:13" ht="17.45" customHeight="1" x14ac:dyDescent="0.15">
      <c r="C22" s="255" t="s">
        <v>134</v>
      </c>
      <c r="D22" s="244" t="s">
        <v>135</v>
      </c>
      <c r="E22" s="260" t="s">
        <v>205</v>
      </c>
      <c r="F22" s="261"/>
      <c r="G22" s="178">
        <v>0.871</v>
      </c>
      <c r="H22" s="174">
        <v>85.3</v>
      </c>
      <c r="I22" s="174">
        <v>92</v>
      </c>
      <c r="J22" s="175">
        <f t="shared" si="0"/>
        <v>-6.7000000000000028</v>
      </c>
      <c r="K22" s="203"/>
      <c r="M22" s="176"/>
    </row>
    <row r="23" spans="3:13" ht="35.1" customHeight="1" x14ac:dyDescent="0.15">
      <c r="C23" s="255"/>
      <c r="D23" s="246"/>
      <c r="E23" s="253" t="s">
        <v>206</v>
      </c>
      <c r="F23" s="254"/>
      <c r="G23" s="174">
        <v>63.7</v>
      </c>
      <c r="H23" s="174">
        <v>59.9</v>
      </c>
      <c r="I23" s="174">
        <v>70</v>
      </c>
      <c r="J23" s="175">
        <f t="shared" si="0"/>
        <v>-10.100000000000001</v>
      </c>
    </row>
    <row r="24" spans="3:13" ht="17.45" customHeight="1" x14ac:dyDescent="0.15">
      <c r="C24" s="255"/>
      <c r="D24" s="177" t="s">
        <v>136</v>
      </c>
      <c r="E24" s="253" t="s">
        <v>194</v>
      </c>
      <c r="F24" s="254"/>
      <c r="G24" s="174" t="s">
        <v>304</v>
      </c>
      <c r="H24" s="174">
        <v>84.9</v>
      </c>
      <c r="I24" s="174">
        <v>90</v>
      </c>
      <c r="J24" s="175">
        <f t="shared" si="0"/>
        <v>-5.0999999999999943</v>
      </c>
      <c r="M24" s="176"/>
    </row>
    <row r="25" spans="3:13" ht="17.45" customHeight="1" x14ac:dyDescent="0.15">
      <c r="C25" s="255" t="s">
        <v>137</v>
      </c>
      <c r="D25" s="244" t="s">
        <v>207</v>
      </c>
      <c r="E25" s="251" t="s">
        <v>138</v>
      </c>
      <c r="F25" s="252"/>
      <c r="G25" s="183" t="s">
        <v>359</v>
      </c>
      <c r="H25" s="183">
        <v>76.204379562043798</v>
      </c>
      <c r="I25" s="183">
        <v>75</v>
      </c>
      <c r="J25" s="184">
        <f t="shared" si="0"/>
        <v>1.2043795620437976</v>
      </c>
    </row>
    <row r="26" spans="3:13" ht="35.1" customHeight="1" x14ac:dyDescent="0.15">
      <c r="C26" s="255"/>
      <c r="D26" s="246"/>
      <c r="E26" s="253" t="s">
        <v>208</v>
      </c>
      <c r="F26" s="254"/>
      <c r="G26" s="174" t="s">
        <v>308</v>
      </c>
      <c r="H26" s="174">
        <v>37.700000000000003</v>
      </c>
      <c r="I26" s="174">
        <v>60</v>
      </c>
      <c r="J26" s="175">
        <f t="shared" si="0"/>
        <v>-22.299999999999997</v>
      </c>
    </row>
    <row r="27" spans="3:13" ht="35.1" customHeight="1" x14ac:dyDescent="0.15">
      <c r="C27" s="255"/>
      <c r="D27" s="179" t="s">
        <v>209</v>
      </c>
      <c r="E27" s="251" t="s">
        <v>197</v>
      </c>
      <c r="F27" s="252"/>
      <c r="G27" s="183" t="s">
        <v>313</v>
      </c>
      <c r="H27" s="183">
        <v>68.900000000000006</v>
      </c>
      <c r="I27" s="183">
        <v>53</v>
      </c>
      <c r="J27" s="184">
        <f t="shared" si="0"/>
        <v>15.900000000000006</v>
      </c>
    </row>
    <row r="28" spans="3:13" ht="17.45" customHeight="1" x14ac:dyDescent="0.15">
      <c r="C28" s="255" t="s">
        <v>210</v>
      </c>
      <c r="D28" s="244" t="s">
        <v>211</v>
      </c>
      <c r="E28" s="253" t="s">
        <v>139</v>
      </c>
      <c r="F28" s="254"/>
      <c r="G28" s="174">
        <v>69.8</v>
      </c>
      <c r="H28" s="174">
        <v>72.900000000000006</v>
      </c>
      <c r="I28" s="174">
        <v>80</v>
      </c>
      <c r="J28" s="175">
        <f t="shared" si="0"/>
        <v>-7.0999999999999943</v>
      </c>
    </row>
    <row r="29" spans="3:13" ht="17.45" customHeight="1" x14ac:dyDescent="0.15">
      <c r="C29" s="255"/>
      <c r="D29" s="246"/>
      <c r="E29" s="253" t="s">
        <v>201</v>
      </c>
      <c r="F29" s="254"/>
      <c r="G29" s="174">
        <v>47.1</v>
      </c>
      <c r="H29" s="174">
        <v>51.1</v>
      </c>
      <c r="I29" s="174">
        <v>55</v>
      </c>
      <c r="J29" s="175">
        <f t="shared" si="0"/>
        <v>-3.8999999999999986</v>
      </c>
    </row>
    <row r="30" spans="3:13" ht="17.45" customHeight="1" x14ac:dyDescent="0.15">
      <c r="C30" s="255" t="s">
        <v>140</v>
      </c>
      <c r="D30" s="244" t="s">
        <v>212</v>
      </c>
      <c r="E30" s="253" t="s">
        <v>141</v>
      </c>
      <c r="F30" s="254"/>
      <c r="G30" s="174">
        <v>37.5</v>
      </c>
      <c r="H30" s="174">
        <v>28.4</v>
      </c>
      <c r="I30" s="174">
        <v>40</v>
      </c>
      <c r="J30" s="175">
        <f t="shared" si="0"/>
        <v>-11.600000000000001</v>
      </c>
    </row>
    <row r="31" spans="3:13" ht="17.45" customHeight="1" x14ac:dyDescent="0.15">
      <c r="C31" s="255"/>
      <c r="D31" s="245"/>
      <c r="E31" s="253" t="s">
        <v>160</v>
      </c>
      <c r="F31" s="180" t="s">
        <v>158</v>
      </c>
      <c r="G31" s="174">
        <v>80.7</v>
      </c>
      <c r="H31" s="174">
        <v>83.503649635036496</v>
      </c>
      <c r="I31" s="174">
        <v>85</v>
      </c>
      <c r="J31" s="175">
        <f t="shared" si="0"/>
        <v>-1.4963503649635044</v>
      </c>
    </row>
    <row r="32" spans="3:13" ht="17.45" customHeight="1" x14ac:dyDescent="0.15">
      <c r="C32" s="255"/>
      <c r="D32" s="245"/>
      <c r="E32" s="253"/>
      <c r="F32" s="180" t="s">
        <v>159</v>
      </c>
      <c r="G32" s="174">
        <v>74.400000000000006</v>
      </c>
      <c r="H32" s="174">
        <v>78.467153284671525</v>
      </c>
      <c r="I32" s="174">
        <v>80</v>
      </c>
      <c r="J32" s="175">
        <f t="shared" si="0"/>
        <v>-1.5328467153284748</v>
      </c>
    </row>
    <row r="33" spans="3:22" ht="17.45" customHeight="1" x14ac:dyDescent="0.15">
      <c r="C33" s="255"/>
      <c r="D33" s="246"/>
      <c r="E33" s="253" t="s">
        <v>142</v>
      </c>
      <c r="F33" s="254"/>
      <c r="G33" s="174">
        <v>13.8</v>
      </c>
      <c r="H33" s="174">
        <v>13.4</v>
      </c>
      <c r="I33" s="174">
        <v>25</v>
      </c>
      <c r="J33" s="175">
        <f t="shared" si="0"/>
        <v>-11.6</v>
      </c>
    </row>
    <row r="34" spans="3:22" ht="17.45" customHeight="1" x14ac:dyDescent="0.15">
      <c r="C34" s="255"/>
      <c r="D34" s="177" t="s">
        <v>213</v>
      </c>
      <c r="E34" s="251" t="s">
        <v>143</v>
      </c>
      <c r="F34" s="252"/>
      <c r="G34" s="183">
        <v>69</v>
      </c>
      <c r="H34" s="183">
        <v>73</v>
      </c>
      <c r="I34" s="183">
        <v>73</v>
      </c>
      <c r="J34" s="184">
        <f t="shared" si="0"/>
        <v>0</v>
      </c>
      <c r="M34" s="176"/>
      <c r="V34" s="202"/>
    </row>
    <row r="35" spans="3:22" ht="35.1" customHeight="1" x14ac:dyDescent="0.15">
      <c r="C35" s="244" t="s">
        <v>144</v>
      </c>
      <c r="D35" s="244" t="s">
        <v>214</v>
      </c>
      <c r="E35" s="253" t="s">
        <v>215</v>
      </c>
      <c r="F35" s="254"/>
      <c r="G35" s="174" t="s">
        <v>309</v>
      </c>
      <c r="H35" s="174">
        <v>26.1</v>
      </c>
      <c r="I35" s="174">
        <v>50</v>
      </c>
      <c r="J35" s="175">
        <f t="shared" si="0"/>
        <v>-23.9</v>
      </c>
    </row>
    <row r="36" spans="3:22" ht="17.45" customHeight="1" x14ac:dyDescent="0.15">
      <c r="C36" s="245"/>
      <c r="D36" s="246"/>
      <c r="E36" s="253" t="s">
        <v>145</v>
      </c>
      <c r="F36" s="254"/>
      <c r="G36" s="174">
        <v>15.3</v>
      </c>
      <c r="H36" s="174">
        <v>17.2</v>
      </c>
      <c r="I36" s="174">
        <v>33</v>
      </c>
      <c r="J36" s="175">
        <f t="shared" si="0"/>
        <v>-15.8</v>
      </c>
    </row>
    <row r="37" spans="3:22" ht="35.1" customHeight="1" x14ac:dyDescent="0.15">
      <c r="C37" s="246"/>
      <c r="D37" s="177" t="s">
        <v>216</v>
      </c>
      <c r="E37" s="253" t="s">
        <v>217</v>
      </c>
      <c r="F37" s="254"/>
      <c r="G37" s="174" t="s">
        <v>310</v>
      </c>
      <c r="H37" s="174">
        <v>57.6</v>
      </c>
      <c r="I37" s="174">
        <v>90</v>
      </c>
      <c r="J37" s="175">
        <f t="shared" si="0"/>
        <v>-32.4</v>
      </c>
    </row>
    <row r="38" spans="3:22" ht="17.45" customHeight="1" x14ac:dyDescent="0.15">
      <c r="C38" s="255" t="s">
        <v>146</v>
      </c>
      <c r="D38" s="177" t="s">
        <v>218</v>
      </c>
      <c r="E38" s="253" t="s">
        <v>147</v>
      </c>
      <c r="F38" s="254"/>
      <c r="G38" s="174">
        <v>82.2</v>
      </c>
      <c r="H38" s="174">
        <v>83.284671532846716</v>
      </c>
      <c r="I38" s="174">
        <v>85</v>
      </c>
      <c r="J38" s="175">
        <f t="shared" si="0"/>
        <v>-1.7153284671532845</v>
      </c>
    </row>
    <row r="39" spans="3:22" ht="17.45" customHeight="1" x14ac:dyDescent="0.15">
      <c r="C39" s="255"/>
      <c r="D39" s="244" t="s">
        <v>219</v>
      </c>
      <c r="E39" s="251" t="s">
        <v>148</v>
      </c>
      <c r="F39" s="252"/>
      <c r="G39" s="183">
        <v>76.599999999999994</v>
      </c>
      <c r="H39" s="183">
        <v>84.890510948905103</v>
      </c>
      <c r="I39" s="183">
        <v>80</v>
      </c>
      <c r="J39" s="184">
        <f t="shared" si="0"/>
        <v>4.8905109489051029</v>
      </c>
    </row>
    <row r="40" spans="3:22" ht="35.1" customHeight="1" x14ac:dyDescent="0.15">
      <c r="C40" s="255"/>
      <c r="D40" s="246"/>
      <c r="E40" s="253" t="s">
        <v>220</v>
      </c>
      <c r="F40" s="254"/>
      <c r="G40" s="174" t="s">
        <v>311</v>
      </c>
      <c r="H40" s="174">
        <v>95.8</v>
      </c>
      <c r="I40" s="174">
        <v>98.5</v>
      </c>
      <c r="J40" s="175">
        <f t="shared" si="0"/>
        <v>-2.7000000000000028</v>
      </c>
    </row>
    <row r="41" spans="3:22" ht="35.1" customHeight="1" x14ac:dyDescent="0.15">
      <c r="C41" s="255"/>
      <c r="D41" s="177" t="s">
        <v>221</v>
      </c>
      <c r="E41" s="253" t="s">
        <v>222</v>
      </c>
      <c r="F41" s="254"/>
      <c r="G41" s="174">
        <v>42.5</v>
      </c>
      <c r="H41" s="174">
        <v>48.8</v>
      </c>
      <c r="I41" s="174">
        <v>65</v>
      </c>
      <c r="J41" s="175">
        <f t="shared" si="0"/>
        <v>-16.200000000000003</v>
      </c>
      <c r="M41" s="176"/>
      <c r="V41" s="202"/>
    </row>
    <row r="42" spans="3:22" ht="17.45" customHeight="1" x14ac:dyDescent="0.15">
      <c r="C42" s="244" t="s">
        <v>149</v>
      </c>
      <c r="D42" s="244" t="s">
        <v>223</v>
      </c>
      <c r="E42" s="251" t="s">
        <v>150</v>
      </c>
      <c r="F42" s="252"/>
      <c r="G42" s="183">
        <v>93.8</v>
      </c>
      <c r="H42" s="183">
        <v>95.6</v>
      </c>
      <c r="I42" s="183">
        <v>95</v>
      </c>
      <c r="J42" s="184">
        <f t="shared" si="0"/>
        <v>0.59999999999999432</v>
      </c>
    </row>
    <row r="43" spans="3:22" ht="17.45" customHeight="1" x14ac:dyDescent="0.15">
      <c r="C43" s="245"/>
      <c r="D43" s="246"/>
      <c r="E43" s="253" t="s">
        <v>151</v>
      </c>
      <c r="F43" s="254"/>
      <c r="G43" s="174">
        <v>81.900000000000006</v>
      </c>
      <c r="H43" s="174">
        <v>85.4</v>
      </c>
      <c r="I43" s="174">
        <v>90</v>
      </c>
      <c r="J43" s="175">
        <f t="shared" si="0"/>
        <v>-4.5999999999999943</v>
      </c>
    </row>
    <row r="44" spans="3:22" ht="17.45" customHeight="1" x14ac:dyDescent="0.15">
      <c r="C44" s="245"/>
      <c r="D44" s="244" t="s">
        <v>224</v>
      </c>
      <c r="E44" s="253" t="s">
        <v>152</v>
      </c>
      <c r="F44" s="254"/>
      <c r="G44" s="174">
        <v>68.8</v>
      </c>
      <c r="H44" s="174">
        <v>78.2</v>
      </c>
      <c r="I44" s="174">
        <v>80</v>
      </c>
      <c r="J44" s="175">
        <f t="shared" si="0"/>
        <v>-1.7999999999999972</v>
      </c>
    </row>
    <row r="45" spans="3:22" ht="17.45" customHeight="1" x14ac:dyDescent="0.15">
      <c r="C45" s="245"/>
      <c r="D45" s="245"/>
      <c r="E45" s="253" t="s">
        <v>153</v>
      </c>
      <c r="F45" s="254"/>
      <c r="G45" s="174">
        <v>70.3</v>
      </c>
      <c r="H45" s="174">
        <v>71.599999999999994</v>
      </c>
      <c r="I45" s="174">
        <v>80</v>
      </c>
      <c r="J45" s="175">
        <f t="shared" si="0"/>
        <v>-8.4000000000000057</v>
      </c>
    </row>
    <row r="46" spans="3:22" ht="17.45" customHeight="1" x14ac:dyDescent="0.15">
      <c r="C46" s="245"/>
      <c r="D46" s="246"/>
      <c r="E46" s="251" t="s">
        <v>154</v>
      </c>
      <c r="F46" s="252"/>
      <c r="G46" s="183">
        <v>89.4</v>
      </c>
      <c r="H46" s="183">
        <v>91</v>
      </c>
      <c r="I46" s="183">
        <v>90</v>
      </c>
      <c r="J46" s="184">
        <f t="shared" si="0"/>
        <v>1</v>
      </c>
    </row>
    <row r="47" spans="3:22" ht="17.45" customHeight="1" x14ac:dyDescent="0.15">
      <c r="C47" s="245"/>
      <c r="D47" s="244" t="s">
        <v>225</v>
      </c>
      <c r="E47" s="253" t="s">
        <v>155</v>
      </c>
      <c r="F47" s="254"/>
      <c r="G47" s="174">
        <v>52.7</v>
      </c>
      <c r="H47" s="174">
        <v>49.6</v>
      </c>
      <c r="I47" s="174">
        <v>65</v>
      </c>
      <c r="J47" s="175">
        <f t="shared" si="0"/>
        <v>-15.399999999999999</v>
      </c>
    </row>
    <row r="48" spans="3:22" ht="35.1" customHeight="1" x14ac:dyDescent="0.15">
      <c r="C48" s="245"/>
      <c r="D48" s="246"/>
      <c r="E48" s="253" t="s">
        <v>226</v>
      </c>
      <c r="F48" s="254"/>
      <c r="G48" s="174">
        <v>72.7</v>
      </c>
      <c r="H48" s="174">
        <v>68.099999999999994</v>
      </c>
      <c r="I48" s="174">
        <v>80</v>
      </c>
      <c r="J48" s="175">
        <f t="shared" si="0"/>
        <v>-11.900000000000006</v>
      </c>
    </row>
    <row r="49" spans="3:22" ht="35.1" customHeight="1" x14ac:dyDescent="0.15">
      <c r="C49" s="245"/>
      <c r="D49" s="244" t="s">
        <v>227</v>
      </c>
      <c r="E49" s="253" t="s">
        <v>228</v>
      </c>
      <c r="F49" s="254"/>
      <c r="G49" s="174">
        <v>60.9</v>
      </c>
      <c r="H49" s="174">
        <v>67.5</v>
      </c>
      <c r="I49" s="174">
        <v>70</v>
      </c>
      <c r="J49" s="175">
        <f t="shared" si="0"/>
        <v>-2.5</v>
      </c>
    </row>
    <row r="50" spans="3:22" ht="35.1" customHeight="1" x14ac:dyDescent="0.15">
      <c r="C50" s="245"/>
      <c r="D50" s="245"/>
      <c r="E50" s="251" t="s">
        <v>229</v>
      </c>
      <c r="F50" s="252"/>
      <c r="G50" s="183">
        <v>38.1</v>
      </c>
      <c r="H50" s="183">
        <v>46.3</v>
      </c>
      <c r="I50" s="183">
        <v>40</v>
      </c>
      <c r="J50" s="184">
        <f t="shared" si="0"/>
        <v>6.2999999999999972</v>
      </c>
      <c r="M50" s="176"/>
      <c r="V50" s="202"/>
    </row>
    <row r="51" spans="3:22" ht="17.45" customHeight="1" x14ac:dyDescent="0.15">
      <c r="C51" s="245"/>
      <c r="D51" s="246"/>
      <c r="E51" s="249" t="s">
        <v>156</v>
      </c>
      <c r="F51" s="250"/>
      <c r="G51" s="182">
        <v>63.8</v>
      </c>
      <c r="H51" s="182" t="s">
        <v>361</v>
      </c>
      <c r="I51" s="182">
        <v>70</v>
      </c>
      <c r="J51" s="175">
        <f>66.9-70</f>
        <v>-3.0999999999999943</v>
      </c>
    </row>
    <row r="52" spans="3:22" ht="35.1" customHeight="1" x14ac:dyDescent="0.15">
      <c r="C52" s="246"/>
      <c r="D52" s="177" t="s">
        <v>230</v>
      </c>
      <c r="E52" s="253" t="s">
        <v>157</v>
      </c>
      <c r="F52" s="254"/>
      <c r="G52" s="174">
        <v>78.5</v>
      </c>
      <c r="H52" s="174">
        <v>78.2</v>
      </c>
      <c r="I52" s="174">
        <v>80</v>
      </c>
      <c r="J52" s="175">
        <f t="shared" si="0"/>
        <v>-1.7999999999999972</v>
      </c>
    </row>
    <row r="53" spans="3:22" ht="17.45" customHeight="1" x14ac:dyDescent="0.15">
      <c r="C53" s="244" t="s">
        <v>177</v>
      </c>
      <c r="D53" s="177" t="s">
        <v>231</v>
      </c>
      <c r="E53" s="253" t="s">
        <v>232</v>
      </c>
      <c r="F53" s="254"/>
      <c r="G53" s="174" t="s">
        <v>312</v>
      </c>
      <c r="H53" s="174">
        <v>95.7</v>
      </c>
      <c r="I53" s="174">
        <v>99</v>
      </c>
      <c r="J53" s="175">
        <f t="shared" si="0"/>
        <v>-3.2999999999999972</v>
      </c>
      <c r="M53" s="176"/>
      <c r="V53" s="202"/>
    </row>
    <row r="54" spans="3:22" ht="17.45" customHeight="1" x14ac:dyDescent="0.15">
      <c r="C54" s="246"/>
      <c r="D54" s="177" t="s">
        <v>233</v>
      </c>
      <c r="E54" s="253" t="s">
        <v>234</v>
      </c>
      <c r="F54" s="254"/>
      <c r="G54" s="174">
        <v>14.4</v>
      </c>
      <c r="H54" s="174">
        <v>14.525547445255475</v>
      </c>
      <c r="I54" s="174">
        <v>12</v>
      </c>
      <c r="J54" s="175">
        <f t="shared" si="0"/>
        <v>2.5255474452554747</v>
      </c>
    </row>
    <row r="55" spans="3:22" x14ac:dyDescent="0.15">
      <c r="C55" s="169" t="s">
        <v>235</v>
      </c>
    </row>
    <row r="56" spans="3:22" x14ac:dyDescent="0.15">
      <c r="C56" s="181" t="s">
        <v>236</v>
      </c>
    </row>
  </sheetData>
  <sortState xmlns:xlrd2="http://schemas.microsoft.com/office/spreadsheetml/2017/richdata2" columnSort="1" ref="C20:C21">
    <sortCondition descending="1" ref="C21"/>
  </sortState>
  <mergeCells count="76">
    <mergeCell ref="J4:J5"/>
    <mergeCell ref="C53:C54"/>
    <mergeCell ref="E53:F53"/>
    <mergeCell ref="E54:F54"/>
    <mergeCell ref="E47:F47"/>
    <mergeCell ref="E48:F48"/>
    <mergeCell ref="D49:D51"/>
    <mergeCell ref="E49:F49"/>
    <mergeCell ref="E50:F50"/>
    <mergeCell ref="E51:F51"/>
    <mergeCell ref="E41:F41"/>
    <mergeCell ref="C42:C52"/>
    <mergeCell ref="D42:D43"/>
    <mergeCell ref="E45:F45"/>
    <mergeCell ref="E46:F46"/>
    <mergeCell ref="C4:C5"/>
    <mergeCell ref="D4:F5"/>
    <mergeCell ref="I4:I5"/>
    <mergeCell ref="E52:F52"/>
    <mergeCell ref="C35:C37"/>
    <mergeCell ref="D35:D36"/>
    <mergeCell ref="E35:F35"/>
    <mergeCell ref="E36:F36"/>
    <mergeCell ref="E37:F37"/>
    <mergeCell ref="D47:D48"/>
    <mergeCell ref="C38:C41"/>
    <mergeCell ref="E38:F38"/>
    <mergeCell ref="D39:D40"/>
    <mergeCell ref="E39:F39"/>
    <mergeCell ref="E40:F40"/>
    <mergeCell ref="E42:F42"/>
    <mergeCell ref="E43:F43"/>
    <mergeCell ref="D44:D46"/>
    <mergeCell ref="E44:F44"/>
    <mergeCell ref="C28:C29"/>
    <mergeCell ref="D28:D29"/>
    <mergeCell ref="E28:F28"/>
    <mergeCell ref="E29:F29"/>
    <mergeCell ref="C30:C34"/>
    <mergeCell ref="D30:D33"/>
    <mergeCell ref="E30:F30"/>
    <mergeCell ref="E31:E32"/>
    <mergeCell ref="E33:F33"/>
    <mergeCell ref="E34:F34"/>
    <mergeCell ref="C22:C24"/>
    <mergeCell ref="D22:D23"/>
    <mergeCell ref="E22:F22"/>
    <mergeCell ref="E23:F23"/>
    <mergeCell ref="E24:F24"/>
    <mergeCell ref="C25:C27"/>
    <mergeCell ref="D25:D26"/>
    <mergeCell ref="E25:F25"/>
    <mergeCell ref="E26:F26"/>
    <mergeCell ref="E27:F27"/>
    <mergeCell ref="D15:D16"/>
    <mergeCell ref="E15:F15"/>
    <mergeCell ref="E16:F16"/>
    <mergeCell ref="D17:D18"/>
    <mergeCell ref="E17:F17"/>
    <mergeCell ref="E18:F18"/>
    <mergeCell ref="C20:C21"/>
    <mergeCell ref="D20:F21"/>
    <mergeCell ref="I20:I21"/>
    <mergeCell ref="J20:J21"/>
    <mergeCell ref="C6:C18"/>
    <mergeCell ref="D6:D8"/>
    <mergeCell ref="E6:E7"/>
    <mergeCell ref="E8:F8"/>
    <mergeCell ref="D9:D11"/>
    <mergeCell ref="E9:F9"/>
    <mergeCell ref="E10:F10"/>
    <mergeCell ref="E11:F11"/>
    <mergeCell ref="D12:D14"/>
    <mergeCell ref="E12:F12"/>
    <mergeCell ref="E13:F13"/>
    <mergeCell ref="E14:F14"/>
  </mergeCells>
  <phoneticPr fontId="2"/>
  <pageMargins left="0.7" right="0.7" top="0.75" bottom="0.75" header="0.3" footer="0.3"/>
  <pageSetup paperSize="9" scale="62" orientation="portrait" horizontalDpi="0" verticalDpi="0" r:id="rId1"/>
  <colBreaks count="1" manualBreakCount="1">
    <brk id="11" min="1" max="33" man="1"/>
  </colBreaks>
  <ignoredErrors>
    <ignoredError sqref="J51"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Z313"/>
  <sheetViews>
    <sheetView showGridLines="0" zoomScaleNormal="100" zoomScaleSheetLayoutView="70" workbookViewId="0">
      <selection activeCell="H1" sqref="H1"/>
    </sheetView>
  </sheetViews>
  <sheetFormatPr defaultColWidth="9.75" defaultRowHeight="30" customHeight="1" x14ac:dyDescent="0.15"/>
  <cols>
    <col min="1" max="2" width="2.25" style="84" customWidth="1"/>
    <col min="3" max="3" width="20.625" style="84" customWidth="1"/>
    <col min="4" max="4" width="15.625" style="84" customWidth="1"/>
    <col min="5" max="5" width="13.25" style="84" customWidth="1"/>
    <col min="6" max="11" width="9.75" style="84"/>
    <col min="12" max="12" width="6.125" style="84" customWidth="1"/>
    <col min="13" max="14" width="1.75" style="84" customWidth="1"/>
    <col min="15" max="15" width="9.75" style="84"/>
    <col min="16" max="16" width="9.75" style="84" customWidth="1"/>
    <col min="17" max="16384" width="9.75" style="84"/>
  </cols>
  <sheetData>
    <row r="1" spans="3:20" ht="18" customHeight="1" x14ac:dyDescent="0.15">
      <c r="O1" s="205"/>
    </row>
    <row r="2" spans="3:20" ht="18" customHeight="1" x14ac:dyDescent="0.15">
      <c r="O2" s="206"/>
    </row>
    <row r="3" spans="3:20" ht="18" customHeight="1" thickBot="1" x14ac:dyDescent="0.2">
      <c r="O3" s="84" t="s">
        <v>258</v>
      </c>
    </row>
    <row r="4" spans="3:20" ht="30" customHeight="1" x14ac:dyDescent="0.15">
      <c r="C4" s="85" t="s">
        <v>162</v>
      </c>
      <c r="D4" s="264" t="s">
        <v>163</v>
      </c>
      <c r="E4" s="264"/>
      <c r="F4" s="86"/>
      <c r="G4" s="86"/>
      <c r="H4" s="86"/>
      <c r="I4" s="86"/>
      <c r="J4" s="86"/>
      <c r="K4" s="86"/>
      <c r="L4" s="87"/>
      <c r="O4" s="84" t="s">
        <v>242</v>
      </c>
    </row>
    <row r="5" spans="3:20" ht="30" customHeight="1" x14ac:dyDescent="0.15">
      <c r="C5" s="262" t="str">
        <f>O4</f>
        <v>調布市の地震への災害対策に満足している市民の割合（問13）</v>
      </c>
      <c r="D5" s="185" t="s">
        <v>315</v>
      </c>
      <c r="E5" s="89">
        <f>O6</f>
        <v>67.599999999999994</v>
      </c>
      <c r="L5" s="90"/>
      <c r="N5" s="91"/>
      <c r="O5" s="92" t="s">
        <v>388</v>
      </c>
      <c r="P5" s="93" t="s">
        <v>170</v>
      </c>
      <c r="Q5" s="93" t="s">
        <v>237</v>
      </c>
      <c r="R5" s="93" t="s">
        <v>286</v>
      </c>
      <c r="S5" s="93" t="s">
        <v>322</v>
      </c>
      <c r="T5" s="92" t="s">
        <v>240</v>
      </c>
    </row>
    <row r="6" spans="3:20" ht="30" customHeight="1" x14ac:dyDescent="0.15">
      <c r="C6" s="262"/>
      <c r="D6" s="94" t="s">
        <v>362</v>
      </c>
      <c r="E6" s="89">
        <f>S6</f>
        <v>77.445255474452551</v>
      </c>
      <c r="L6" s="90"/>
      <c r="O6" s="95">
        <v>67.599999999999994</v>
      </c>
      <c r="P6" s="95">
        <v>68.3</v>
      </c>
      <c r="Q6" s="95">
        <v>72.2</v>
      </c>
      <c r="R6" s="95">
        <v>70.2</v>
      </c>
      <c r="S6" s="95">
        <v>77.445255474452551</v>
      </c>
      <c r="T6" s="95">
        <v>75</v>
      </c>
    </row>
    <row r="7" spans="3:20" ht="30" customHeight="1" thickBot="1" x14ac:dyDescent="0.2">
      <c r="C7" s="263"/>
      <c r="D7" s="96" t="s">
        <v>238</v>
      </c>
      <c r="E7" s="97">
        <f>T6</f>
        <v>75</v>
      </c>
      <c r="F7" s="98"/>
      <c r="G7" s="98"/>
      <c r="H7" s="98"/>
      <c r="I7" s="98"/>
      <c r="J7" s="98"/>
      <c r="K7" s="98"/>
      <c r="L7" s="99"/>
    </row>
    <row r="8" spans="3:20" ht="18" customHeight="1" x14ac:dyDescent="0.15">
      <c r="C8" s="100"/>
      <c r="D8" s="101"/>
      <c r="E8" s="102"/>
    </row>
    <row r="9" spans="3:20" ht="18" customHeight="1" x14ac:dyDescent="0.15"/>
    <row r="10" spans="3:20" ht="18" customHeight="1" x14ac:dyDescent="0.15"/>
    <row r="11" spans="3:20" ht="18" customHeight="1" thickBot="1" x14ac:dyDescent="0.2">
      <c r="O11" s="84" t="s">
        <v>258</v>
      </c>
    </row>
    <row r="12" spans="3:20" ht="30" customHeight="1" x14ac:dyDescent="0.15">
      <c r="C12" s="85" t="s">
        <v>162</v>
      </c>
      <c r="D12" s="264" t="s">
        <v>163</v>
      </c>
      <c r="E12" s="264"/>
      <c r="F12" s="86"/>
      <c r="G12" s="86"/>
      <c r="H12" s="86"/>
      <c r="I12" s="86"/>
      <c r="J12" s="86"/>
      <c r="K12" s="86"/>
      <c r="L12" s="87"/>
      <c r="O12" s="84" t="s">
        <v>243</v>
      </c>
    </row>
    <row r="13" spans="3:20" ht="30" customHeight="1" x14ac:dyDescent="0.15">
      <c r="C13" s="262" t="str">
        <f>O12</f>
        <v>調布市の風水害への災害対策に満足している市民の割合（問13）</v>
      </c>
      <c r="D13" s="185" t="s">
        <v>315</v>
      </c>
      <c r="E13" s="89">
        <f>O14</f>
        <v>67.599999999999994</v>
      </c>
      <c r="L13" s="90"/>
      <c r="N13" s="91"/>
      <c r="O13" s="92" t="s">
        <v>388</v>
      </c>
      <c r="P13" s="93" t="s">
        <v>170</v>
      </c>
      <c r="Q13" s="93" t="s">
        <v>237</v>
      </c>
      <c r="R13" s="93" t="s">
        <v>286</v>
      </c>
      <c r="S13" s="93" t="s">
        <v>322</v>
      </c>
      <c r="T13" s="92" t="s">
        <v>240</v>
      </c>
    </row>
    <row r="14" spans="3:20" ht="30" customHeight="1" x14ac:dyDescent="0.15">
      <c r="C14" s="262"/>
      <c r="D14" s="94" t="s">
        <v>362</v>
      </c>
      <c r="E14" s="89">
        <f>S14</f>
        <v>76.861313868613138</v>
      </c>
      <c r="L14" s="90"/>
      <c r="O14" s="95">
        <v>67.599999999999994</v>
      </c>
      <c r="P14" s="95">
        <v>68.900000000000006</v>
      </c>
      <c r="Q14" s="95">
        <v>70.8</v>
      </c>
      <c r="R14" s="95">
        <v>68.8</v>
      </c>
      <c r="S14" s="95">
        <v>76.861313868613138</v>
      </c>
      <c r="T14" s="95">
        <v>75</v>
      </c>
    </row>
    <row r="15" spans="3:20" ht="30" customHeight="1" thickBot="1" x14ac:dyDescent="0.2">
      <c r="C15" s="263"/>
      <c r="D15" s="96" t="s">
        <v>238</v>
      </c>
      <c r="E15" s="97">
        <f>T14</f>
        <v>75</v>
      </c>
      <c r="F15" s="98"/>
      <c r="G15" s="98"/>
      <c r="H15" s="98"/>
      <c r="I15" s="98"/>
      <c r="J15" s="98"/>
      <c r="K15" s="98"/>
      <c r="L15" s="99"/>
    </row>
    <row r="16" spans="3:20" ht="18" customHeight="1" x14ac:dyDescent="0.15">
      <c r="C16" s="100"/>
      <c r="D16" s="101"/>
      <c r="E16" s="102"/>
    </row>
    <row r="17" spans="3:20" ht="18" customHeight="1" x14ac:dyDescent="0.15"/>
    <row r="18" spans="3:20" ht="18" customHeight="1" x14ac:dyDescent="0.15"/>
    <row r="19" spans="3:20" ht="18" customHeight="1" thickBot="1" x14ac:dyDescent="0.2">
      <c r="O19" s="84" t="s">
        <v>266</v>
      </c>
    </row>
    <row r="20" spans="3:20" ht="30" customHeight="1" x14ac:dyDescent="0.15">
      <c r="C20" s="85" t="s">
        <v>162</v>
      </c>
      <c r="D20" s="264" t="s">
        <v>163</v>
      </c>
      <c r="E20" s="264"/>
      <c r="F20" s="86"/>
      <c r="G20" s="86"/>
      <c r="H20" s="86"/>
      <c r="I20" s="86"/>
      <c r="J20" s="86"/>
      <c r="K20" s="86"/>
      <c r="L20" s="87"/>
      <c r="O20" s="84" t="s">
        <v>244</v>
      </c>
    </row>
    <row r="21" spans="3:20" ht="30" customHeight="1" x14ac:dyDescent="0.15">
      <c r="C21" s="262" t="str">
        <f>O20</f>
        <v>特殊詐欺被害防止のため何らかの対策をしている市民の割合（問17）</v>
      </c>
      <c r="D21" s="88" t="s">
        <v>241</v>
      </c>
      <c r="E21" s="89">
        <f>O22</f>
        <v>81.900000000000006</v>
      </c>
      <c r="L21" s="90"/>
      <c r="N21" s="91"/>
      <c r="O21" s="92" t="s">
        <v>239</v>
      </c>
      <c r="P21" s="93" t="s">
        <v>170</v>
      </c>
      <c r="Q21" s="93" t="s">
        <v>237</v>
      </c>
      <c r="R21" s="93" t="s">
        <v>286</v>
      </c>
      <c r="S21" s="93" t="s">
        <v>322</v>
      </c>
      <c r="T21" s="92" t="s">
        <v>240</v>
      </c>
    </row>
    <row r="22" spans="3:20" ht="30" customHeight="1" x14ac:dyDescent="0.15">
      <c r="C22" s="262"/>
      <c r="D22" s="94" t="s">
        <v>362</v>
      </c>
      <c r="E22" s="89">
        <f>S22</f>
        <v>84.9</v>
      </c>
      <c r="L22" s="90"/>
      <c r="O22" s="95">
        <v>81.900000000000006</v>
      </c>
      <c r="P22" s="95">
        <v>81.900000000000006</v>
      </c>
      <c r="Q22" s="95">
        <v>83.1</v>
      </c>
      <c r="R22" s="95">
        <v>85.6</v>
      </c>
      <c r="S22" s="95">
        <v>84.9</v>
      </c>
      <c r="T22" s="95">
        <v>90</v>
      </c>
    </row>
    <row r="23" spans="3:20" ht="30" customHeight="1" thickBot="1" x14ac:dyDescent="0.2">
      <c r="C23" s="263"/>
      <c r="D23" s="96" t="s">
        <v>238</v>
      </c>
      <c r="E23" s="97">
        <f>T22</f>
        <v>90</v>
      </c>
      <c r="F23" s="98"/>
      <c r="G23" s="98"/>
      <c r="H23" s="98"/>
      <c r="I23" s="98"/>
      <c r="J23" s="98"/>
      <c r="K23" s="98"/>
      <c r="L23" s="99"/>
      <c r="P23" s="114"/>
    </row>
    <row r="24" spans="3:20" ht="18" customHeight="1" x14ac:dyDescent="0.15">
      <c r="C24" s="100"/>
      <c r="D24" s="101"/>
      <c r="E24" s="102"/>
    </row>
    <row r="25" spans="3:20" ht="18" customHeight="1" x14ac:dyDescent="0.15"/>
    <row r="26" spans="3:20" ht="18" customHeight="1" x14ac:dyDescent="0.15"/>
    <row r="27" spans="3:20" ht="18" customHeight="1" thickBot="1" x14ac:dyDescent="0.2">
      <c r="O27" s="84" t="s">
        <v>263</v>
      </c>
    </row>
    <row r="28" spans="3:20" ht="30" customHeight="1" x14ac:dyDescent="0.15">
      <c r="C28" s="85" t="s">
        <v>162</v>
      </c>
      <c r="D28" s="264" t="s">
        <v>163</v>
      </c>
      <c r="E28" s="264"/>
      <c r="F28" s="86"/>
      <c r="G28" s="86"/>
      <c r="H28" s="86"/>
      <c r="I28" s="86"/>
      <c r="J28" s="86"/>
      <c r="K28" s="86"/>
      <c r="L28" s="87"/>
      <c r="O28" s="84" t="s">
        <v>245</v>
      </c>
    </row>
    <row r="29" spans="3:20" ht="30" customHeight="1" x14ac:dyDescent="0.15">
      <c r="C29" s="262" t="str">
        <f>O28</f>
        <v>子育て支援サービスに満足している市民の割合（問13）</v>
      </c>
      <c r="D29" s="185" t="s">
        <v>315</v>
      </c>
      <c r="E29" s="89">
        <f>O30</f>
        <v>68.3</v>
      </c>
      <c r="L29" s="90"/>
      <c r="N29" s="91"/>
      <c r="O29" s="92" t="s">
        <v>388</v>
      </c>
      <c r="P29" s="93" t="s">
        <v>170</v>
      </c>
      <c r="Q29" s="93" t="s">
        <v>237</v>
      </c>
      <c r="R29" s="93" t="s">
        <v>286</v>
      </c>
      <c r="S29" s="93" t="s">
        <v>322</v>
      </c>
      <c r="T29" s="92" t="s">
        <v>240</v>
      </c>
    </row>
    <row r="30" spans="3:20" ht="30" customHeight="1" x14ac:dyDescent="0.15">
      <c r="C30" s="262"/>
      <c r="D30" s="94" t="s">
        <v>362</v>
      </c>
      <c r="E30" s="89">
        <f>S30</f>
        <v>76.204379562043798</v>
      </c>
      <c r="L30" s="90"/>
      <c r="O30" s="95">
        <v>68.3</v>
      </c>
      <c r="P30" s="95">
        <v>69</v>
      </c>
      <c r="Q30" s="95">
        <v>65.2</v>
      </c>
      <c r="R30" s="95">
        <v>66.900000000000006</v>
      </c>
      <c r="S30" s="95">
        <v>76.204379562043798</v>
      </c>
      <c r="T30" s="95">
        <v>75</v>
      </c>
    </row>
    <row r="31" spans="3:20" ht="30" customHeight="1" thickBot="1" x14ac:dyDescent="0.2">
      <c r="C31" s="263"/>
      <c r="D31" s="96" t="s">
        <v>238</v>
      </c>
      <c r="E31" s="97">
        <f>T30</f>
        <v>75</v>
      </c>
      <c r="F31" s="98"/>
      <c r="G31" s="98"/>
      <c r="H31" s="98"/>
      <c r="I31" s="98"/>
      <c r="J31" s="98"/>
      <c r="K31" s="98"/>
      <c r="L31" s="99"/>
    </row>
    <row r="32" spans="3:20" ht="18" customHeight="1" x14ac:dyDescent="0.15">
      <c r="C32" s="100"/>
      <c r="D32" s="101"/>
      <c r="E32" s="102"/>
    </row>
    <row r="33" spans="3:20" ht="18" customHeight="1" x14ac:dyDescent="0.15"/>
    <row r="34" spans="3:20" ht="18" customHeight="1" x14ac:dyDescent="0.15"/>
    <row r="35" spans="3:20" ht="18" customHeight="1" thickBot="1" x14ac:dyDescent="0.2">
      <c r="O35" s="84" t="s">
        <v>259</v>
      </c>
    </row>
    <row r="36" spans="3:20" ht="30" customHeight="1" x14ac:dyDescent="0.15">
      <c r="C36" s="85" t="s">
        <v>162</v>
      </c>
      <c r="D36" s="264" t="s">
        <v>163</v>
      </c>
      <c r="E36" s="264"/>
      <c r="F36" s="86"/>
      <c r="G36" s="86"/>
      <c r="H36" s="86"/>
      <c r="I36" s="86"/>
      <c r="J36" s="86"/>
      <c r="K36" s="86"/>
      <c r="L36" s="87"/>
      <c r="O36" s="84" t="s">
        <v>246</v>
      </c>
    </row>
    <row r="37" spans="3:20" ht="30" customHeight="1" x14ac:dyDescent="0.15">
      <c r="C37" s="265" t="str">
        <f>O36</f>
        <v>小・中学校の教育に満足している市民の割合（問13）</v>
      </c>
      <c r="D37" s="185" t="s">
        <v>316</v>
      </c>
      <c r="E37" s="89">
        <f>O38</f>
        <v>67.7</v>
      </c>
      <c r="L37" s="90"/>
      <c r="N37" s="91"/>
      <c r="O37" s="92" t="s">
        <v>388</v>
      </c>
      <c r="P37" s="93" t="s">
        <v>170</v>
      </c>
      <c r="Q37" s="93" t="s">
        <v>237</v>
      </c>
      <c r="R37" s="93" t="s">
        <v>286</v>
      </c>
      <c r="S37" s="93" t="s">
        <v>322</v>
      </c>
      <c r="T37" s="92" t="s">
        <v>240</v>
      </c>
    </row>
    <row r="38" spans="3:20" ht="30" customHeight="1" x14ac:dyDescent="0.15">
      <c r="C38" s="265"/>
      <c r="D38" s="94" t="s">
        <v>362</v>
      </c>
      <c r="E38" s="89">
        <v>75.5</v>
      </c>
      <c r="L38" s="90"/>
      <c r="O38" s="95">
        <v>67.7</v>
      </c>
      <c r="P38" s="95">
        <v>68.8</v>
      </c>
      <c r="Q38" s="95">
        <v>65.7</v>
      </c>
      <c r="R38" s="95">
        <v>66.8</v>
      </c>
      <c r="S38" s="95">
        <v>75.474452554744531</v>
      </c>
      <c r="T38" s="95">
        <v>75</v>
      </c>
    </row>
    <row r="39" spans="3:20" ht="30" customHeight="1" thickBot="1" x14ac:dyDescent="0.2">
      <c r="C39" s="266"/>
      <c r="D39" s="96" t="s">
        <v>238</v>
      </c>
      <c r="E39" s="97">
        <f>T38</f>
        <v>75</v>
      </c>
      <c r="F39" s="98"/>
      <c r="G39" s="98"/>
      <c r="H39" s="98"/>
      <c r="I39" s="98"/>
      <c r="J39" s="98"/>
      <c r="K39" s="98"/>
      <c r="L39" s="99"/>
    </row>
    <row r="40" spans="3:20" ht="18" customHeight="1" x14ac:dyDescent="0.15">
      <c r="C40" s="100"/>
      <c r="D40" s="101"/>
      <c r="E40" s="102"/>
    </row>
    <row r="41" spans="3:20" ht="18" customHeight="1" x14ac:dyDescent="0.15"/>
    <row r="42" spans="3:20" ht="18" customHeight="1" x14ac:dyDescent="0.15"/>
    <row r="43" spans="3:20" ht="18" customHeight="1" thickBot="1" x14ac:dyDescent="0.2">
      <c r="O43" s="84" t="s">
        <v>265</v>
      </c>
    </row>
    <row r="44" spans="3:20" ht="30" customHeight="1" x14ac:dyDescent="0.15">
      <c r="C44" s="85" t="s">
        <v>162</v>
      </c>
      <c r="D44" s="264" t="s">
        <v>163</v>
      </c>
      <c r="E44" s="264"/>
      <c r="F44" s="86"/>
      <c r="G44" s="86"/>
      <c r="H44" s="86"/>
      <c r="I44" s="86"/>
      <c r="J44" s="86"/>
      <c r="K44" s="86"/>
      <c r="L44" s="87"/>
      <c r="O44" s="84" t="s">
        <v>247</v>
      </c>
    </row>
    <row r="45" spans="3:20" ht="30" customHeight="1" x14ac:dyDescent="0.15">
      <c r="C45" s="262" t="str">
        <f>O44</f>
        <v>社会生活を営むうえで困難を抱える子ども・若者への支援に満足している市民の割合（問13）</v>
      </c>
      <c r="D45" s="88" t="s">
        <v>241</v>
      </c>
      <c r="E45" s="89">
        <f>O46</f>
        <v>41</v>
      </c>
      <c r="L45" s="90"/>
      <c r="N45" s="91"/>
      <c r="O45" s="92" t="s">
        <v>239</v>
      </c>
      <c r="P45" s="93" t="s">
        <v>170</v>
      </c>
      <c r="Q45" s="93" t="s">
        <v>237</v>
      </c>
      <c r="R45" s="93" t="s">
        <v>286</v>
      </c>
      <c r="S45" s="93" t="s">
        <v>322</v>
      </c>
      <c r="T45" s="92" t="s">
        <v>240</v>
      </c>
    </row>
    <row r="46" spans="3:20" ht="30" customHeight="1" x14ac:dyDescent="0.15">
      <c r="C46" s="262"/>
      <c r="D46" s="94" t="s">
        <v>362</v>
      </c>
      <c r="E46" s="89">
        <f>S46</f>
        <v>68.9051094890511</v>
      </c>
      <c r="L46" s="90"/>
      <c r="O46" s="95">
        <v>41</v>
      </c>
      <c r="P46" s="95">
        <v>41</v>
      </c>
      <c r="Q46" s="95">
        <v>60.7</v>
      </c>
      <c r="R46" s="95">
        <v>61.1</v>
      </c>
      <c r="S46" s="95">
        <v>68.9051094890511</v>
      </c>
      <c r="T46" s="95">
        <v>53</v>
      </c>
    </row>
    <row r="47" spans="3:20" ht="30" customHeight="1" thickBot="1" x14ac:dyDescent="0.2">
      <c r="C47" s="263"/>
      <c r="D47" s="96" t="s">
        <v>238</v>
      </c>
      <c r="E47" s="97">
        <f>T46</f>
        <v>53</v>
      </c>
      <c r="F47" s="98"/>
      <c r="G47" s="98"/>
      <c r="H47" s="98"/>
      <c r="I47" s="98"/>
      <c r="J47" s="98"/>
      <c r="K47" s="98"/>
      <c r="L47" s="99"/>
      <c r="P47" s="114"/>
    </row>
    <row r="48" spans="3:20" ht="18" customHeight="1" x14ac:dyDescent="0.15">
      <c r="C48" s="100"/>
      <c r="D48" s="101"/>
      <c r="E48" s="102"/>
    </row>
    <row r="49" spans="3:20" ht="18" customHeight="1" x14ac:dyDescent="0.15"/>
    <row r="50" spans="3:20" ht="18" customHeight="1" x14ac:dyDescent="0.15"/>
    <row r="51" spans="3:20" ht="18" customHeight="1" thickBot="1" x14ac:dyDescent="0.2">
      <c r="O51" s="84" t="s">
        <v>260</v>
      </c>
    </row>
    <row r="52" spans="3:20" ht="30" customHeight="1" x14ac:dyDescent="0.15">
      <c r="C52" s="85" t="s">
        <v>162</v>
      </c>
      <c r="D52" s="264" t="s">
        <v>163</v>
      </c>
      <c r="E52" s="264"/>
      <c r="F52" s="86"/>
      <c r="G52" s="86"/>
      <c r="H52" s="86"/>
      <c r="I52" s="86"/>
      <c r="J52" s="86"/>
      <c r="K52" s="86"/>
      <c r="L52" s="87"/>
      <c r="O52" s="84" t="s">
        <v>248</v>
      </c>
    </row>
    <row r="53" spans="3:20" ht="30" customHeight="1" x14ac:dyDescent="0.15">
      <c r="C53" s="262" t="str">
        <f>O52</f>
        <v>高齢者の福祉に満足している市民の割合（問13）</v>
      </c>
      <c r="D53" s="185" t="s">
        <v>315</v>
      </c>
      <c r="E53" s="89">
        <f>O54</f>
        <v>69.5</v>
      </c>
      <c r="L53" s="90"/>
      <c r="N53" s="91"/>
      <c r="O53" s="92" t="s">
        <v>388</v>
      </c>
      <c r="P53" s="93" t="s">
        <v>170</v>
      </c>
      <c r="Q53" s="93" t="s">
        <v>237</v>
      </c>
      <c r="R53" s="93" t="s">
        <v>286</v>
      </c>
      <c r="S53" s="93" t="s">
        <v>322</v>
      </c>
      <c r="T53" s="92" t="s">
        <v>240</v>
      </c>
    </row>
    <row r="54" spans="3:20" ht="30" customHeight="1" x14ac:dyDescent="0.15">
      <c r="C54" s="262"/>
      <c r="D54" s="94" t="s">
        <v>362</v>
      </c>
      <c r="E54" s="89">
        <f>S54</f>
        <v>72.8</v>
      </c>
      <c r="L54" s="90"/>
      <c r="O54" s="95">
        <v>69.5</v>
      </c>
      <c r="P54" s="95">
        <v>70.2</v>
      </c>
      <c r="Q54" s="95">
        <v>68.599999999999994</v>
      </c>
      <c r="R54" s="95">
        <v>69.099999999999994</v>
      </c>
      <c r="S54" s="95">
        <v>72.8</v>
      </c>
      <c r="T54" s="95">
        <v>75.5</v>
      </c>
    </row>
    <row r="55" spans="3:20" ht="30" customHeight="1" thickBot="1" x14ac:dyDescent="0.2">
      <c r="C55" s="263"/>
      <c r="D55" s="96" t="s">
        <v>238</v>
      </c>
      <c r="E55" s="97">
        <f>T54</f>
        <v>75.5</v>
      </c>
      <c r="F55" s="98"/>
      <c r="G55" s="98"/>
      <c r="H55" s="98"/>
      <c r="I55" s="98"/>
      <c r="J55" s="98"/>
      <c r="K55" s="98"/>
      <c r="L55" s="99"/>
    </row>
    <row r="56" spans="3:20" ht="18" customHeight="1" x14ac:dyDescent="0.15">
      <c r="C56" s="100"/>
      <c r="D56" s="101"/>
      <c r="E56" s="102"/>
    </row>
    <row r="57" spans="3:20" ht="18" customHeight="1" x14ac:dyDescent="0.15"/>
    <row r="58" spans="3:20" ht="18" customHeight="1" x14ac:dyDescent="0.15"/>
    <row r="59" spans="3:20" ht="18" customHeight="1" thickBot="1" x14ac:dyDescent="0.2">
      <c r="O59" s="84" t="s">
        <v>260</v>
      </c>
    </row>
    <row r="60" spans="3:20" ht="30" customHeight="1" x14ac:dyDescent="0.15">
      <c r="C60" s="85" t="s">
        <v>162</v>
      </c>
      <c r="D60" s="264" t="s">
        <v>163</v>
      </c>
      <c r="E60" s="264"/>
      <c r="F60" s="86"/>
      <c r="G60" s="86"/>
      <c r="H60" s="86"/>
      <c r="I60" s="86"/>
      <c r="J60" s="86"/>
      <c r="K60" s="86"/>
      <c r="L60" s="87"/>
      <c r="O60" s="84" t="s">
        <v>249</v>
      </c>
    </row>
    <row r="61" spans="3:20" ht="30" customHeight="1" x14ac:dyDescent="0.15">
      <c r="C61" s="262" t="str">
        <f>O60</f>
        <v>障害者の福祉に満足している市民の割合（問13）</v>
      </c>
      <c r="D61" s="185" t="s">
        <v>315</v>
      </c>
      <c r="E61" s="89">
        <f>O62</f>
        <v>68</v>
      </c>
      <c r="L61" s="90"/>
      <c r="N61" s="91"/>
      <c r="O61" s="92" t="s">
        <v>388</v>
      </c>
      <c r="P61" s="93" t="s">
        <v>170</v>
      </c>
      <c r="Q61" s="93" t="s">
        <v>237</v>
      </c>
      <c r="R61" s="93" t="s">
        <v>286</v>
      </c>
      <c r="S61" s="93" t="s">
        <v>322</v>
      </c>
      <c r="T61" s="92" t="s">
        <v>240</v>
      </c>
    </row>
    <row r="62" spans="3:20" ht="30" customHeight="1" x14ac:dyDescent="0.15">
      <c r="C62" s="262"/>
      <c r="D62" s="94" t="s">
        <v>362</v>
      </c>
      <c r="E62" s="89">
        <f>S62</f>
        <v>73.649635036496349</v>
      </c>
      <c r="L62" s="90"/>
      <c r="O62" s="95">
        <v>68</v>
      </c>
      <c r="P62" s="95">
        <v>70.099999999999994</v>
      </c>
      <c r="Q62" s="95">
        <v>69.599999999999994</v>
      </c>
      <c r="R62" s="95">
        <v>70.5</v>
      </c>
      <c r="S62" s="95">
        <v>73.649635036496349</v>
      </c>
      <c r="T62" s="95">
        <v>75.5</v>
      </c>
    </row>
    <row r="63" spans="3:20" ht="30" customHeight="1" thickBot="1" x14ac:dyDescent="0.2">
      <c r="C63" s="263"/>
      <c r="D63" s="96" t="s">
        <v>238</v>
      </c>
      <c r="E63" s="97">
        <f>T62</f>
        <v>75.5</v>
      </c>
      <c r="F63" s="98"/>
      <c r="G63" s="98"/>
      <c r="H63" s="98"/>
      <c r="I63" s="98"/>
      <c r="J63" s="98"/>
      <c r="K63" s="98"/>
      <c r="L63" s="99"/>
    </row>
    <row r="64" spans="3:20" ht="18" customHeight="1" x14ac:dyDescent="0.15">
      <c r="C64" s="100"/>
      <c r="D64" s="101"/>
      <c r="E64" s="102"/>
    </row>
    <row r="65" spans="3:20" ht="18" customHeight="1" x14ac:dyDescent="0.15"/>
    <row r="66" spans="3:20" ht="18" customHeight="1" x14ac:dyDescent="0.15"/>
    <row r="67" spans="3:20" ht="18" customHeight="1" thickBot="1" x14ac:dyDescent="0.2">
      <c r="O67" s="84" t="s">
        <v>267</v>
      </c>
    </row>
    <row r="68" spans="3:20" ht="30" customHeight="1" x14ac:dyDescent="0.15">
      <c r="C68" s="85" t="s">
        <v>162</v>
      </c>
      <c r="D68" s="264" t="s">
        <v>163</v>
      </c>
      <c r="E68" s="264"/>
      <c r="F68" s="86"/>
      <c r="G68" s="86"/>
      <c r="H68" s="86"/>
      <c r="I68" s="86"/>
      <c r="J68" s="86"/>
      <c r="K68" s="86"/>
      <c r="L68" s="87"/>
      <c r="O68" s="84" t="s">
        <v>363</v>
      </c>
    </row>
    <row r="69" spans="3:20" ht="30" customHeight="1" x14ac:dyDescent="0.15">
      <c r="C69" s="262" t="str">
        <f>O68</f>
        <v>定期的にがん検診を受けている市民の割合（問25)</v>
      </c>
      <c r="D69" s="88" t="s">
        <v>241</v>
      </c>
      <c r="E69" s="89">
        <f>O70</f>
        <v>47.1</v>
      </c>
      <c r="L69" s="90"/>
      <c r="N69" s="91"/>
      <c r="O69" s="92" t="s">
        <v>239</v>
      </c>
      <c r="P69" s="93" t="s">
        <v>170</v>
      </c>
      <c r="Q69" s="93" t="s">
        <v>237</v>
      </c>
      <c r="R69" s="93" t="s">
        <v>286</v>
      </c>
      <c r="S69" s="93" t="s">
        <v>322</v>
      </c>
      <c r="T69" s="92" t="s">
        <v>240</v>
      </c>
    </row>
    <row r="70" spans="3:20" ht="30" customHeight="1" x14ac:dyDescent="0.15">
      <c r="C70" s="262"/>
      <c r="D70" s="94" t="s">
        <v>362</v>
      </c>
      <c r="E70" s="89">
        <f>S70</f>
        <v>51.1</v>
      </c>
      <c r="L70" s="90"/>
      <c r="O70" s="95">
        <v>47.1</v>
      </c>
      <c r="P70" s="95">
        <v>47.1</v>
      </c>
      <c r="Q70" s="95">
        <v>48.6</v>
      </c>
      <c r="R70" s="95">
        <v>51.6</v>
      </c>
      <c r="S70" s="95">
        <v>51.1</v>
      </c>
      <c r="T70" s="95">
        <v>55</v>
      </c>
    </row>
    <row r="71" spans="3:20" ht="30" customHeight="1" thickBot="1" x14ac:dyDescent="0.2">
      <c r="C71" s="263"/>
      <c r="D71" s="96" t="s">
        <v>238</v>
      </c>
      <c r="E71" s="97">
        <f>T70</f>
        <v>55</v>
      </c>
      <c r="F71" s="98"/>
      <c r="G71" s="98"/>
      <c r="H71" s="98"/>
      <c r="I71" s="98"/>
      <c r="J71" s="98"/>
      <c r="K71" s="98"/>
      <c r="L71" s="99"/>
    </row>
    <row r="72" spans="3:20" ht="18" customHeight="1" x14ac:dyDescent="0.15">
      <c r="C72" s="100"/>
      <c r="D72" s="101"/>
      <c r="E72" s="102"/>
    </row>
    <row r="73" spans="3:20" ht="18" customHeight="1" x14ac:dyDescent="0.15"/>
    <row r="74" spans="3:20" ht="18" customHeight="1" x14ac:dyDescent="0.15"/>
    <row r="75" spans="3:20" ht="18" customHeight="1" thickBot="1" x14ac:dyDescent="0.2">
      <c r="O75" s="84" t="s">
        <v>268</v>
      </c>
    </row>
    <row r="76" spans="3:20" ht="30" customHeight="1" x14ac:dyDescent="0.15">
      <c r="C76" s="85" t="s">
        <v>162</v>
      </c>
      <c r="D76" s="264" t="s">
        <v>163</v>
      </c>
      <c r="E76" s="264"/>
      <c r="F76" s="86"/>
      <c r="G76" s="86"/>
      <c r="H76" s="86"/>
      <c r="I76" s="86"/>
      <c r="J76" s="86"/>
      <c r="K76" s="86"/>
      <c r="L76" s="87"/>
      <c r="O76" s="84" t="s">
        <v>364</v>
      </c>
    </row>
    <row r="77" spans="3:20" ht="30" customHeight="1" x14ac:dyDescent="0.15">
      <c r="C77" s="262" t="str">
        <f>O76</f>
        <v>中心市街地が魅力的であると感じている市民の割合（問46）</v>
      </c>
      <c r="D77" s="88" t="s">
        <v>241</v>
      </c>
      <c r="E77" s="89">
        <f>O78</f>
        <v>68.8</v>
      </c>
      <c r="L77" s="90"/>
      <c r="N77" s="91"/>
      <c r="O77" s="92" t="s">
        <v>239</v>
      </c>
      <c r="P77" s="93" t="s">
        <v>170</v>
      </c>
      <c r="Q77" s="93" t="s">
        <v>237</v>
      </c>
      <c r="R77" s="93" t="s">
        <v>286</v>
      </c>
      <c r="S77" s="93" t="s">
        <v>322</v>
      </c>
      <c r="T77" s="92" t="s">
        <v>240</v>
      </c>
    </row>
    <row r="78" spans="3:20" ht="30" customHeight="1" x14ac:dyDescent="0.15">
      <c r="C78" s="262"/>
      <c r="D78" s="94" t="s">
        <v>362</v>
      </c>
      <c r="E78" s="89">
        <f>S78</f>
        <v>78.2</v>
      </c>
      <c r="L78" s="90"/>
      <c r="O78" s="95">
        <v>68.8</v>
      </c>
      <c r="P78" s="95">
        <v>68.800000000000011</v>
      </c>
      <c r="Q78" s="95">
        <v>70.400000000000006</v>
      </c>
      <c r="R78" s="95">
        <v>72.2</v>
      </c>
      <c r="S78" s="95">
        <v>78.2</v>
      </c>
      <c r="T78" s="95">
        <v>80</v>
      </c>
    </row>
    <row r="79" spans="3:20" ht="30" customHeight="1" thickBot="1" x14ac:dyDescent="0.2">
      <c r="C79" s="263"/>
      <c r="D79" s="96" t="s">
        <v>238</v>
      </c>
      <c r="E79" s="97">
        <f>T78</f>
        <v>80</v>
      </c>
      <c r="F79" s="98"/>
      <c r="G79" s="98"/>
      <c r="H79" s="98"/>
      <c r="I79" s="98"/>
      <c r="J79" s="98"/>
      <c r="K79" s="98"/>
      <c r="L79" s="99"/>
    </row>
    <row r="80" spans="3:20" ht="18" customHeight="1" x14ac:dyDescent="0.15">
      <c r="C80" s="100"/>
      <c r="D80" s="101"/>
      <c r="E80" s="102"/>
    </row>
    <row r="81" spans="3:20" ht="18" customHeight="1" x14ac:dyDescent="0.15"/>
    <row r="82" spans="3:20" ht="18" customHeight="1" x14ac:dyDescent="0.15"/>
    <row r="83" spans="3:20" ht="18" customHeight="1" thickBot="1" x14ac:dyDescent="0.2">
      <c r="O83" s="84" t="s">
        <v>269</v>
      </c>
    </row>
    <row r="84" spans="3:20" ht="30" customHeight="1" x14ac:dyDescent="0.15">
      <c r="C84" s="85" t="s">
        <v>162</v>
      </c>
      <c r="D84" s="264" t="s">
        <v>163</v>
      </c>
      <c r="E84" s="264"/>
      <c r="F84" s="86"/>
      <c r="G84" s="86"/>
      <c r="H84" s="86"/>
      <c r="I84" s="86"/>
      <c r="J84" s="86"/>
      <c r="K84" s="86"/>
      <c r="L84" s="87"/>
      <c r="O84" s="84" t="s">
        <v>250</v>
      </c>
    </row>
    <row r="85" spans="3:20" ht="30" customHeight="1" x14ac:dyDescent="0.15">
      <c r="C85" s="262" t="str">
        <f>O84</f>
        <v>「映画のまち調布」を進める取組に満足している市民の割合（問13）</v>
      </c>
      <c r="D85" s="88" t="s">
        <v>241</v>
      </c>
      <c r="E85" s="89">
        <f>O86</f>
        <v>76.599999999999994</v>
      </c>
      <c r="L85" s="90"/>
      <c r="N85" s="91"/>
      <c r="O85" s="92" t="s">
        <v>239</v>
      </c>
      <c r="P85" s="93" t="s">
        <v>170</v>
      </c>
      <c r="Q85" s="93" t="s">
        <v>237</v>
      </c>
      <c r="R85" s="93" t="s">
        <v>286</v>
      </c>
      <c r="S85" s="93" t="s">
        <v>322</v>
      </c>
      <c r="T85" s="92" t="s">
        <v>240</v>
      </c>
    </row>
    <row r="86" spans="3:20" ht="30" customHeight="1" x14ac:dyDescent="0.15">
      <c r="C86" s="262"/>
      <c r="D86" s="94" t="s">
        <v>362</v>
      </c>
      <c r="E86" s="89">
        <f>S86</f>
        <v>84.890510948905103</v>
      </c>
      <c r="L86" s="90"/>
      <c r="O86" s="95">
        <v>76.599999999999994</v>
      </c>
      <c r="P86" s="95">
        <v>76.599999999999994</v>
      </c>
      <c r="Q86" s="95">
        <v>79.5</v>
      </c>
      <c r="R86" s="95">
        <v>80.599999999999994</v>
      </c>
      <c r="S86" s="95">
        <v>84.890510948905103</v>
      </c>
      <c r="T86" s="95">
        <v>80</v>
      </c>
    </row>
    <row r="87" spans="3:20" ht="30" customHeight="1" thickBot="1" x14ac:dyDescent="0.2">
      <c r="C87" s="263"/>
      <c r="D87" s="96" t="s">
        <v>238</v>
      </c>
      <c r="E87" s="97">
        <f>T86</f>
        <v>80</v>
      </c>
      <c r="F87" s="98"/>
      <c r="G87" s="98"/>
      <c r="H87" s="98"/>
      <c r="I87" s="98"/>
      <c r="J87" s="98"/>
      <c r="K87" s="98"/>
      <c r="L87" s="99"/>
    </row>
    <row r="88" spans="3:20" ht="18" customHeight="1" x14ac:dyDescent="0.15">
      <c r="C88" s="100"/>
      <c r="D88" s="101"/>
      <c r="E88" s="102"/>
    </row>
    <row r="89" spans="3:20" ht="18" customHeight="1" x14ac:dyDescent="0.15"/>
    <row r="90" spans="3:20" ht="18" customHeight="1" x14ac:dyDescent="0.15"/>
    <row r="91" spans="3:20" ht="18" customHeight="1" thickBot="1" x14ac:dyDescent="0.2">
      <c r="O91" s="84" t="s">
        <v>261</v>
      </c>
    </row>
    <row r="92" spans="3:20" ht="30" customHeight="1" x14ac:dyDescent="0.15">
      <c r="C92" s="85" t="s">
        <v>162</v>
      </c>
      <c r="D92" s="264" t="s">
        <v>163</v>
      </c>
      <c r="E92" s="264"/>
      <c r="F92" s="86"/>
      <c r="G92" s="86"/>
      <c r="H92" s="86"/>
      <c r="I92" s="86"/>
      <c r="J92" s="86"/>
      <c r="K92" s="86"/>
      <c r="L92" s="87"/>
      <c r="O92" s="84" t="s">
        <v>251</v>
      </c>
    </row>
    <row r="93" spans="3:20" ht="30" customHeight="1" x14ac:dyDescent="0.15">
      <c r="C93" s="262" t="str">
        <f>O92</f>
        <v>緑や自然環境の保全に満足している市民の割合（問13）</v>
      </c>
      <c r="D93" s="185" t="s">
        <v>315</v>
      </c>
      <c r="E93" s="89">
        <f>O94</f>
        <v>76.099999999999994</v>
      </c>
      <c r="L93" s="90"/>
      <c r="N93" s="91"/>
      <c r="O93" s="92" t="s">
        <v>239</v>
      </c>
      <c r="P93" s="93" t="s">
        <v>170</v>
      </c>
      <c r="Q93" s="93" t="s">
        <v>237</v>
      </c>
      <c r="R93" s="93" t="s">
        <v>286</v>
      </c>
      <c r="S93" s="93" t="s">
        <v>322</v>
      </c>
      <c r="T93" s="92" t="s">
        <v>240</v>
      </c>
    </row>
    <row r="94" spans="3:20" ht="30" customHeight="1" x14ac:dyDescent="0.15">
      <c r="C94" s="262"/>
      <c r="D94" s="94" t="s">
        <v>362</v>
      </c>
      <c r="E94" s="89">
        <f>S94</f>
        <v>81.897810218978108</v>
      </c>
      <c r="L94" s="90"/>
      <c r="O94" s="95">
        <v>76.099999999999994</v>
      </c>
      <c r="P94" s="95">
        <v>77.7</v>
      </c>
      <c r="Q94" s="95">
        <v>75.400000000000006</v>
      </c>
      <c r="R94" s="95">
        <v>76.400000000000006</v>
      </c>
      <c r="S94" s="95">
        <v>81.897810218978108</v>
      </c>
      <c r="T94" s="95">
        <v>90</v>
      </c>
    </row>
    <row r="95" spans="3:20" ht="30" customHeight="1" thickBot="1" x14ac:dyDescent="0.2">
      <c r="C95" s="263"/>
      <c r="D95" s="96" t="s">
        <v>238</v>
      </c>
      <c r="E95" s="97">
        <f>T94</f>
        <v>90</v>
      </c>
      <c r="F95" s="98"/>
      <c r="G95" s="98"/>
      <c r="H95" s="98"/>
      <c r="I95" s="98"/>
      <c r="J95" s="98"/>
      <c r="K95" s="98"/>
      <c r="L95" s="99"/>
    </row>
    <row r="96" spans="3:20" ht="18" customHeight="1" x14ac:dyDescent="0.15">
      <c r="C96" s="100"/>
      <c r="D96" s="101"/>
      <c r="E96" s="102"/>
    </row>
    <row r="97" spans="3:20" ht="18" customHeight="1" x14ac:dyDescent="0.15"/>
    <row r="98" spans="3:20" ht="18" customHeight="1" x14ac:dyDescent="0.15"/>
    <row r="99" spans="3:20" ht="18" customHeight="1" thickBot="1" x14ac:dyDescent="0.2">
      <c r="O99" s="84" t="s">
        <v>270</v>
      </c>
    </row>
    <row r="100" spans="3:20" ht="30" customHeight="1" x14ac:dyDescent="0.15">
      <c r="C100" s="85" t="s">
        <v>162</v>
      </c>
      <c r="D100" s="264" t="s">
        <v>163</v>
      </c>
      <c r="E100" s="264"/>
      <c r="F100" s="86"/>
      <c r="G100" s="86"/>
      <c r="H100" s="86"/>
      <c r="I100" s="86"/>
      <c r="J100" s="86"/>
      <c r="K100" s="86"/>
      <c r="L100" s="87"/>
      <c r="O100" s="84" t="s">
        <v>365</v>
      </c>
    </row>
    <row r="101" spans="3:20" ht="30" customHeight="1" x14ac:dyDescent="0.15">
      <c r="C101" s="262" t="str">
        <f>O100</f>
        <v>市内に優れた景観があると感じている市民の割合（問44）</v>
      </c>
      <c r="D101" s="88" t="s">
        <v>241</v>
      </c>
      <c r="E101" s="89">
        <f>O102</f>
        <v>81.900000000000006</v>
      </c>
      <c r="L101" s="90"/>
      <c r="N101" s="91"/>
      <c r="O101" s="92" t="s">
        <v>239</v>
      </c>
      <c r="P101" s="93" t="s">
        <v>170</v>
      </c>
      <c r="Q101" s="93" t="s">
        <v>237</v>
      </c>
      <c r="R101" s="93" t="s">
        <v>286</v>
      </c>
      <c r="S101" s="93" t="s">
        <v>322</v>
      </c>
      <c r="T101" s="92" t="s">
        <v>240</v>
      </c>
    </row>
    <row r="102" spans="3:20" ht="30" customHeight="1" x14ac:dyDescent="0.15">
      <c r="C102" s="262"/>
      <c r="D102" s="94" t="s">
        <v>362</v>
      </c>
      <c r="E102" s="89">
        <f>S102</f>
        <v>85.4</v>
      </c>
      <c r="L102" s="90"/>
      <c r="O102" s="95">
        <v>81.900000000000006</v>
      </c>
      <c r="P102" s="95">
        <v>81.900000000000006</v>
      </c>
      <c r="Q102" s="95">
        <v>81.7</v>
      </c>
      <c r="R102" s="95">
        <v>83.6</v>
      </c>
      <c r="S102" s="95">
        <v>85.4</v>
      </c>
      <c r="T102" s="95">
        <v>90</v>
      </c>
    </row>
    <row r="103" spans="3:20" ht="30" customHeight="1" thickBot="1" x14ac:dyDescent="0.2">
      <c r="C103" s="263"/>
      <c r="D103" s="96" t="s">
        <v>238</v>
      </c>
      <c r="E103" s="97">
        <f>T102</f>
        <v>90</v>
      </c>
      <c r="F103" s="98"/>
      <c r="G103" s="98"/>
      <c r="H103" s="98"/>
      <c r="I103" s="98"/>
      <c r="J103" s="98"/>
      <c r="K103" s="98"/>
      <c r="L103" s="99"/>
    </row>
    <row r="104" spans="3:20" ht="18" customHeight="1" x14ac:dyDescent="0.15">
      <c r="C104" s="100"/>
      <c r="D104" s="101"/>
      <c r="E104" s="102"/>
    </row>
    <row r="105" spans="3:20" ht="18" customHeight="1" x14ac:dyDescent="0.15"/>
    <row r="106" spans="3:20" ht="18" customHeight="1" x14ac:dyDescent="0.15"/>
    <row r="107" spans="3:20" ht="18" customHeight="1" thickBot="1" x14ac:dyDescent="0.2">
      <c r="O107" s="84" t="s">
        <v>262</v>
      </c>
    </row>
    <row r="108" spans="3:20" ht="30" customHeight="1" x14ac:dyDescent="0.15">
      <c r="C108" s="85" t="s">
        <v>162</v>
      </c>
      <c r="D108" s="264" t="s">
        <v>163</v>
      </c>
      <c r="E108" s="264"/>
      <c r="F108" s="86"/>
      <c r="G108" s="86"/>
      <c r="H108" s="86"/>
      <c r="I108" s="86"/>
      <c r="J108" s="86"/>
      <c r="K108" s="86"/>
      <c r="L108" s="87"/>
      <c r="O108" s="84" t="s">
        <v>252</v>
      </c>
    </row>
    <row r="109" spans="3:20" ht="30" customHeight="1" x14ac:dyDescent="0.15">
      <c r="C109" s="262" t="str">
        <f>O108</f>
        <v>災害時の情報を入手することができる市民の割合（問15）</v>
      </c>
      <c r="D109" s="88" t="s">
        <v>241</v>
      </c>
      <c r="E109" s="89">
        <f>O110</f>
        <v>87.1</v>
      </c>
      <c r="L109" s="90"/>
      <c r="N109" s="91"/>
      <c r="O109" s="92" t="s">
        <v>239</v>
      </c>
      <c r="P109" s="93" t="s">
        <v>170</v>
      </c>
      <c r="Q109" s="93" t="s">
        <v>237</v>
      </c>
      <c r="R109" s="93" t="s">
        <v>286</v>
      </c>
      <c r="S109" s="93" t="s">
        <v>322</v>
      </c>
      <c r="T109" s="92" t="s">
        <v>240</v>
      </c>
    </row>
    <row r="110" spans="3:20" ht="30" customHeight="1" x14ac:dyDescent="0.15">
      <c r="C110" s="262"/>
      <c r="D110" s="94" t="s">
        <v>362</v>
      </c>
      <c r="E110" s="89">
        <f>S110</f>
        <v>85.3</v>
      </c>
      <c r="L110" s="90"/>
      <c r="O110" s="95">
        <v>87.1</v>
      </c>
      <c r="P110" s="95">
        <v>87.1</v>
      </c>
      <c r="Q110" s="95">
        <v>91</v>
      </c>
      <c r="R110" s="95">
        <v>88.8</v>
      </c>
      <c r="S110" s="95">
        <v>85.3</v>
      </c>
      <c r="T110" s="95">
        <v>92</v>
      </c>
    </row>
    <row r="111" spans="3:20" ht="30" customHeight="1" thickBot="1" x14ac:dyDescent="0.2">
      <c r="C111" s="263"/>
      <c r="D111" s="96" t="s">
        <v>238</v>
      </c>
      <c r="E111" s="97">
        <f>T110</f>
        <v>92</v>
      </c>
      <c r="F111" s="98"/>
      <c r="G111" s="98"/>
      <c r="H111" s="98"/>
      <c r="I111" s="98"/>
      <c r="J111" s="98"/>
      <c r="K111" s="98"/>
      <c r="L111" s="99"/>
      <c r="P111" s="114"/>
    </row>
    <row r="112" spans="3:20" ht="18" customHeight="1" x14ac:dyDescent="0.15">
      <c r="C112" s="100"/>
      <c r="D112" s="101"/>
      <c r="E112" s="102"/>
      <c r="Q112" s="114"/>
    </row>
    <row r="113" spans="3:20" ht="18" customHeight="1" x14ac:dyDescent="0.15"/>
    <row r="114" spans="3:20" ht="18" customHeight="1" x14ac:dyDescent="0.15"/>
    <row r="115" spans="3:20" ht="18" customHeight="1" thickBot="1" x14ac:dyDescent="0.2">
      <c r="O115" s="84" t="s">
        <v>262</v>
      </c>
    </row>
    <row r="116" spans="3:20" ht="30" customHeight="1" x14ac:dyDescent="0.15">
      <c r="C116" s="85" t="s">
        <v>162</v>
      </c>
      <c r="D116" s="264" t="s">
        <v>163</v>
      </c>
      <c r="E116" s="264"/>
      <c r="F116" s="86"/>
      <c r="G116" s="86"/>
      <c r="H116" s="86"/>
      <c r="I116" s="86"/>
      <c r="J116" s="86"/>
      <c r="K116" s="86"/>
      <c r="L116" s="87"/>
      <c r="O116" s="84" t="s">
        <v>253</v>
      </c>
    </row>
    <row r="117" spans="3:20" ht="30" customHeight="1" x14ac:dyDescent="0.15">
      <c r="C117" s="262" t="str">
        <f>O116</f>
        <v>ローリングストックの考えによる備蓄食料等を実践している市民の割合（問14）</v>
      </c>
      <c r="D117" s="88" t="s">
        <v>241</v>
      </c>
      <c r="E117" s="89">
        <f>O118</f>
        <v>63.7</v>
      </c>
      <c r="L117" s="90"/>
      <c r="N117" s="91"/>
      <c r="O117" s="92" t="s">
        <v>239</v>
      </c>
      <c r="P117" s="93" t="s">
        <v>170</v>
      </c>
      <c r="Q117" s="93" t="s">
        <v>237</v>
      </c>
      <c r="R117" s="93" t="s">
        <v>286</v>
      </c>
      <c r="S117" s="93" t="s">
        <v>322</v>
      </c>
      <c r="T117" s="92" t="s">
        <v>240</v>
      </c>
    </row>
    <row r="118" spans="3:20" ht="30" customHeight="1" x14ac:dyDescent="0.15">
      <c r="C118" s="262"/>
      <c r="D118" s="94" t="s">
        <v>362</v>
      </c>
      <c r="E118" s="89">
        <f>S118</f>
        <v>59.9</v>
      </c>
      <c r="L118" s="90"/>
      <c r="O118" s="95">
        <v>63.7</v>
      </c>
      <c r="P118" s="103">
        <v>63.7</v>
      </c>
      <c r="Q118" s="103">
        <v>57.3</v>
      </c>
      <c r="R118" s="103">
        <v>58.1</v>
      </c>
      <c r="S118" s="103">
        <v>59.9</v>
      </c>
      <c r="T118" s="95">
        <v>70</v>
      </c>
    </row>
    <row r="119" spans="3:20" ht="30" customHeight="1" thickBot="1" x14ac:dyDescent="0.2">
      <c r="C119" s="263"/>
      <c r="D119" s="96" t="s">
        <v>238</v>
      </c>
      <c r="E119" s="97">
        <f>T118</f>
        <v>70</v>
      </c>
      <c r="F119" s="98"/>
      <c r="G119" s="98"/>
      <c r="H119" s="98"/>
      <c r="I119" s="98"/>
      <c r="J119" s="98"/>
      <c r="K119" s="98"/>
      <c r="L119" s="99"/>
    </row>
    <row r="120" spans="3:20" ht="18" customHeight="1" x14ac:dyDescent="0.15">
      <c r="C120" s="100"/>
      <c r="D120" s="101"/>
      <c r="E120" s="102"/>
      <c r="P120" s="114"/>
    </row>
    <row r="121" spans="3:20" ht="18" customHeight="1" x14ac:dyDescent="0.15"/>
    <row r="122" spans="3:20" ht="18" customHeight="1" x14ac:dyDescent="0.15"/>
    <row r="123" spans="3:20" ht="18" customHeight="1" thickBot="1" x14ac:dyDescent="0.2">
      <c r="O123" s="84" t="s">
        <v>264</v>
      </c>
    </row>
    <row r="124" spans="3:20" ht="30" customHeight="1" x14ac:dyDescent="0.15">
      <c r="C124" s="85" t="s">
        <v>162</v>
      </c>
      <c r="D124" s="264" t="s">
        <v>163</v>
      </c>
      <c r="E124" s="264"/>
      <c r="F124" s="86"/>
      <c r="G124" s="86"/>
      <c r="H124" s="86"/>
      <c r="I124" s="86"/>
      <c r="J124" s="86"/>
      <c r="K124" s="86"/>
      <c r="L124" s="87"/>
      <c r="O124" s="84" t="s">
        <v>366</v>
      </c>
    </row>
    <row r="125" spans="3:20" ht="30" customHeight="1" x14ac:dyDescent="0.15">
      <c r="C125" s="262" t="str">
        <f>O124</f>
        <v>すこやかなどで児童虐待に関する相談を受け付けていることを知っている市民の割合（問58）</v>
      </c>
      <c r="D125" s="185" t="s">
        <v>315</v>
      </c>
      <c r="E125" s="89">
        <f>O126</f>
        <v>49.8</v>
      </c>
      <c r="L125" s="90"/>
      <c r="N125" s="91"/>
      <c r="O125" s="92" t="s">
        <v>239</v>
      </c>
      <c r="P125" s="93" t="s">
        <v>170</v>
      </c>
      <c r="Q125" s="93" t="s">
        <v>237</v>
      </c>
      <c r="R125" s="93" t="s">
        <v>286</v>
      </c>
      <c r="S125" s="93" t="s">
        <v>322</v>
      </c>
      <c r="T125" s="92" t="s">
        <v>240</v>
      </c>
    </row>
    <row r="126" spans="3:20" ht="30" customHeight="1" x14ac:dyDescent="0.15">
      <c r="C126" s="262"/>
      <c r="D126" s="94" t="s">
        <v>362</v>
      </c>
      <c r="E126" s="89">
        <f>S126</f>
        <v>37.700000000000003</v>
      </c>
      <c r="L126" s="90"/>
      <c r="O126" s="95">
        <v>49.8</v>
      </c>
      <c r="P126" s="95">
        <v>43.9</v>
      </c>
      <c r="Q126" s="95">
        <v>44.4</v>
      </c>
      <c r="R126" s="95">
        <v>42.8</v>
      </c>
      <c r="S126" s="95">
        <v>37.700000000000003</v>
      </c>
      <c r="T126" s="95">
        <v>60</v>
      </c>
    </row>
    <row r="127" spans="3:20" ht="30" customHeight="1" thickBot="1" x14ac:dyDescent="0.2">
      <c r="C127" s="263"/>
      <c r="D127" s="96" t="s">
        <v>238</v>
      </c>
      <c r="E127" s="97">
        <f>T126</f>
        <v>60</v>
      </c>
      <c r="F127" s="98"/>
      <c r="G127" s="98"/>
      <c r="H127" s="98"/>
      <c r="I127" s="98"/>
      <c r="J127" s="98"/>
      <c r="K127" s="98"/>
      <c r="L127" s="99"/>
    </row>
    <row r="128" spans="3:20" ht="18" customHeight="1" x14ac:dyDescent="0.15">
      <c r="C128" s="100"/>
      <c r="D128" s="101"/>
      <c r="E128" s="102"/>
    </row>
    <row r="129" spans="3:20" ht="18" customHeight="1" x14ac:dyDescent="0.15"/>
    <row r="130" spans="3:20" ht="18" customHeight="1" x14ac:dyDescent="0.15"/>
    <row r="131" spans="3:20" ht="18" customHeight="1" thickBot="1" x14ac:dyDescent="0.2">
      <c r="O131" s="84" t="s">
        <v>271</v>
      </c>
    </row>
    <row r="132" spans="3:20" ht="30" customHeight="1" x14ac:dyDescent="0.15">
      <c r="C132" s="85" t="s">
        <v>162</v>
      </c>
      <c r="D132" s="264" t="s">
        <v>163</v>
      </c>
      <c r="E132" s="264"/>
      <c r="F132" s="86"/>
      <c r="G132" s="86"/>
      <c r="H132" s="86"/>
      <c r="I132" s="86"/>
      <c r="J132" s="86"/>
      <c r="K132" s="86"/>
      <c r="L132" s="87"/>
      <c r="O132" s="84" t="s">
        <v>367</v>
      </c>
    </row>
    <row r="133" spans="3:20" ht="30" customHeight="1" x14ac:dyDescent="0.15">
      <c r="C133" s="262" t="str">
        <f>O132</f>
        <v>健康だと感じている市民の割合（問24）</v>
      </c>
      <c r="D133" s="88" t="s">
        <v>241</v>
      </c>
      <c r="E133" s="89">
        <f>O134</f>
        <v>69.8</v>
      </c>
      <c r="L133" s="90"/>
      <c r="N133" s="91"/>
      <c r="O133" s="92" t="s">
        <v>239</v>
      </c>
      <c r="P133" s="93" t="s">
        <v>170</v>
      </c>
      <c r="Q133" s="93" t="s">
        <v>237</v>
      </c>
      <c r="R133" s="93" t="s">
        <v>286</v>
      </c>
      <c r="S133" s="93" t="s">
        <v>322</v>
      </c>
      <c r="T133" s="92" t="s">
        <v>240</v>
      </c>
    </row>
    <row r="134" spans="3:20" ht="30" customHeight="1" x14ac:dyDescent="0.15">
      <c r="C134" s="262"/>
      <c r="D134" s="94" t="s">
        <v>362</v>
      </c>
      <c r="E134" s="89">
        <v>72.900000000000006</v>
      </c>
      <c r="L134" s="90"/>
      <c r="O134" s="95">
        <v>69.8</v>
      </c>
      <c r="P134" s="95">
        <v>69.8</v>
      </c>
      <c r="Q134" s="95">
        <v>74.8</v>
      </c>
      <c r="R134" s="95">
        <v>72.400000000000006</v>
      </c>
      <c r="S134" s="95">
        <v>72.900000000000006</v>
      </c>
      <c r="T134" s="95">
        <v>80</v>
      </c>
    </row>
    <row r="135" spans="3:20" ht="30" customHeight="1" thickBot="1" x14ac:dyDescent="0.2">
      <c r="C135" s="263"/>
      <c r="D135" s="96" t="s">
        <v>238</v>
      </c>
      <c r="E135" s="97">
        <f>T134</f>
        <v>80</v>
      </c>
      <c r="F135" s="98"/>
      <c r="G135" s="98"/>
      <c r="H135" s="98"/>
      <c r="I135" s="98"/>
      <c r="J135" s="98"/>
      <c r="K135" s="98"/>
      <c r="L135" s="99"/>
    </row>
    <row r="136" spans="3:20" ht="18" customHeight="1" x14ac:dyDescent="0.15">
      <c r="C136" s="100"/>
      <c r="D136" s="101"/>
      <c r="E136" s="102"/>
    </row>
    <row r="137" spans="3:20" ht="18" customHeight="1" x14ac:dyDescent="0.15"/>
    <row r="138" spans="3:20" ht="18" customHeight="1" x14ac:dyDescent="0.15"/>
    <row r="139" spans="3:20" ht="18" customHeight="1" thickBot="1" x14ac:dyDescent="0.2">
      <c r="O139" s="84" t="s">
        <v>272</v>
      </c>
    </row>
    <row r="140" spans="3:20" ht="30" customHeight="1" x14ac:dyDescent="0.15">
      <c r="C140" s="85" t="s">
        <v>162</v>
      </c>
      <c r="D140" s="264" t="s">
        <v>163</v>
      </c>
      <c r="E140" s="264"/>
      <c r="F140" s="86"/>
      <c r="G140" s="86"/>
      <c r="H140" s="86"/>
      <c r="I140" s="86"/>
      <c r="J140" s="86"/>
      <c r="K140" s="86"/>
      <c r="L140" s="87"/>
      <c r="O140" s="84" t="s">
        <v>368</v>
      </c>
    </row>
    <row r="141" spans="3:20" ht="30" customHeight="1" x14ac:dyDescent="0.15">
      <c r="C141" s="262" t="str">
        <f>O140</f>
        <v>１年間に生涯学習をした人の割合（問28）</v>
      </c>
      <c r="D141" s="88" t="s">
        <v>241</v>
      </c>
      <c r="E141" s="89">
        <f>O142</f>
        <v>37.5</v>
      </c>
      <c r="L141" s="90"/>
      <c r="N141" s="91"/>
      <c r="O141" s="92" t="s">
        <v>239</v>
      </c>
      <c r="P141" s="93" t="s">
        <v>170</v>
      </c>
      <c r="Q141" s="93" t="s">
        <v>237</v>
      </c>
      <c r="R141" s="93" t="s">
        <v>286</v>
      </c>
      <c r="S141" s="93" t="s">
        <v>322</v>
      </c>
      <c r="T141" s="92" t="s">
        <v>240</v>
      </c>
    </row>
    <row r="142" spans="3:20" ht="30" customHeight="1" x14ac:dyDescent="0.15">
      <c r="C142" s="262"/>
      <c r="D142" s="94" t="s">
        <v>362</v>
      </c>
      <c r="E142" s="89">
        <v>28.4</v>
      </c>
      <c r="L142" s="90"/>
      <c r="O142" s="95">
        <v>37.5</v>
      </c>
      <c r="P142" s="95">
        <v>37.5</v>
      </c>
      <c r="Q142" s="95">
        <v>29.7</v>
      </c>
      <c r="R142" s="95">
        <v>28.6</v>
      </c>
      <c r="S142" s="95">
        <v>28.4</v>
      </c>
      <c r="T142" s="95">
        <v>40</v>
      </c>
    </row>
    <row r="143" spans="3:20" ht="30" customHeight="1" thickBot="1" x14ac:dyDescent="0.2">
      <c r="C143" s="263"/>
      <c r="D143" s="96" t="s">
        <v>238</v>
      </c>
      <c r="E143" s="97">
        <f>T142</f>
        <v>40</v>
      </c>
      <c r="F143" s="98"/>
      <c r="G143" s="98"/>
      <c r="H143" s="98"/>
      <c r="I143" s="98"/>
      <c r="J143" s="98"/>
      <c r="K143" s="98"/>
      <c r="L143" s="99"/>
    </row>
    <row r="144" spans="3:20" ht="18" customHeight="1" x14ac:dyDescent="0.15">
      <c r="C144" s="100"/>
      <c r="D144" s="101"/>
      <c r="E144" s="102"/>
    </row>
    <row r="145" spans="3:20" ht="18" customHeight="1" x14ac:dyDescent="0.15"/>
    <row r="146" spans="3:20" ht="18" customHeight="1" x14ac:dyDescent="0.15"/>
    <row r="147" spans="3:20" ht="18" customHeight="1" thickBot="1" x14ac:dyDescent="0.2">
      <c r="O147" s="84" t="s">
        <v>272</v>
      </c>
    </row>
    <row r="148" spans="3:20" ht="30" customHeight="1" x14ac:dyDescent="0.15">
      <c r="C148" s="85" t="s">
        <v>162</v>
      </c>
      <c r="D148" s="264" t="s">
        <v>163</v>
      </c>
      <c r="E148" s="264"/>
      <c r="F148" s="86"/>
      <c r="G148" s="86"/>
      <c r="H148" s="86"/>
      <c r="I148" s="86"/>
      <c r="J148" s="86"/>
      <c r="K148" s="86"/>
      <c r="L148" s="87"/>
      <c r="O148" s="84" t="s">
        <v>254</v>
      </c>
    </row>
    <row r="149" spans="3:20" ht="30" customHeight="1" x14ac:dyDescent="0.15">
      <c r="C149" s="265" t="str">
        <f>O148</f>
        <v>図書館の満足度（問13）</v>
      </c>
      <c r="D149" s="88" t="s">
        <v>241</v>
      </c>
      <c r="E149" s="89">
        <f>O150</f>
        <v>80.7</v>
      </c>
      <c r="L149" s="90"/>
      <c r="N149" s="91"/>
      <c r="O149" s="92" t="s">
        <v>239</v>
      </c>
      <c r="P149" s="93" t="s">
        <v>170</v>
      </c>
      <c r="Q149" s="93" t="s">
        <v>237</v>
      </c>
      <c r="R149" s="93" t="s">
        <v>286</v>
      </c>
      <c r="S149" s="93" t="s">
        <v>322</v>
      </c>
      <c r="T149" s="92" t="s">
        <v>240</v>
      </c>
    </row>
    <row r="150" spans="3:20" ht="30" customHeight="1" x14ac:dyDescent="0.15">
      <c r="C150" s="265"/>
      <c r="D150" s="94" t="s">
        <v>314</v>
      </c>
      <c r="E150" s="89">
        <v>83.5</v>
      </c>
      <c r="L150" s="90"/>
      <c r="O150" s="95">
        <v>80.7</v>
      </c>
      <c r="P150" s="95">
        <v>80.7</v>
      </c>
      <c r="Q150" s="95">
        <v>82.2</v>
      </c>
      <c r="R150" s="95">
        <v>80.400000000000006</v>
      </c>
      <c r="S150" s="95">
        <v>83.5</v>
      </c>
      <c r="T150" s="95">
        <v>85</v>
      </c>
    </row>
    <row r="151" spans="3:20" ht="30" customHeight="1" thickBot="1" x14ac:dyDescent="0.2">
      <c r="C151" s="266"/>
      <c r="D151" s="96" t="s">
        <v>238</v>
      </c>
      <c r="E151" s="97">
        <f>T150</f>
        <v>85</v>
      </c>
      <c r="F151" s="98"/>
      <c r="G151" s="98"/>
      <c r="H151" s="98"/>
      <c r="I151" s="98"/>
      <c r="J151" s="98"/>
      <c r="K151" s="98"/>
      <c r="L151" s="99"/>
      <c r="O151" s="205"/>
    </row>
    <row r="152" spans="3:20" ht="18" customHeight="1" x14ac:dyDescent="0.15">
      <c r="C152" s="100"/>
      <c r="D152" s="101"/>
      <c r="E152" s="102"/>
    </row>
    <row r="153" spans="3:20" ht="18" customHeight="1" x14ac:dyDescent="0.15"/>
    <row r="154" spans="3:20" ht="18" customHeight="1" x14ac:dyDescent="0.15"/>
    <row r="155" spans="3:20" ht="18" customHeight="1" thickBot="1" x14ac:dyDescent="0.2">
      <c r="O155" s="84" t="s">
        <v>272</v>
      </c>
    </row>
    <row r="156" spans="3:20" ht="30" customHeight="1" x14ac:dyDescent="0.15">
      <c r="C156" s="85" t="s">
        <v>162</v>
      </c>
      <c r="D156" s="264" t="s">
        <v>163</v>
      </c>
      <c r="E156" s="264"/>
      <c r="F156" s="86"/>
      <c r="G156" s="86"/>
      <c r="H156" s="86"/>
      <c r="I156" s="86"/>
      <c r="J156" s="86"/>
      <c r="K156" s="86"/>
      <c r="L156" s="87"/>
      <c r="O156" s="84" t="s">
        <v>255</v>
      </c>
    </row>
    <row r="157" spans="3:20" ht="30" customHeight="1" x14ac:dyDescent="0.15">
      <c r="C157" s="262" t="str">
        <f>O156</f>
        <v>公民館の満足度（問13）</v>
      </c>
      <c r="D157" s="88" t="s">
        <v>241</v>
      </c>
      <c r="E157" s="89">
        <f>O158</f>
        <v>74.400000000000006</v>
      </c>
      <c r="L157" s="90"/>
      <c r="N157" s="91"/>
      <c r="O157" s="92" t="s">
        <v>239</v>
      </c>
      <c r="P157" s="93" t="s">
        <v>170</v>
      </c>
      <c r="Q157" s="93" t="s">
        <v>237</v>
      </c>
      <c r="R157" s="93" t="s">
        <v>286</v>
      </c>
      <c r="S157" s="93" t="s">
        <v>322</v>
      </c>
      <c r="T157" s="92" t="s">
        <v>240</v>
      </c>
    </row>
    <row r="158" spans="3:20" ht="30" customHeight="1" x14ac:dyDescent="0.15">
      <c r="C158" s="262"/>
      <c r="D158" s="94" t="s">
        <v>362</v>
      </c>
      <c r="E158" s="89">
        <v>78.5</v>
      </c>
      <c r="L158" s="90"/>
      <c r="O158" s="95">
        <v>74.400000000000006</v>
      </c>
      <c r="P158" s="95">
        <v>74.400000000000006</v>
      </c>
      <c r="Q158" s="95">
        <v>74</v>
      </c>
      <c r="R158" s="95">
        <v>74</v>
      </c>
      <c r="S158" s="95">
        <v>78.5</v>
      </c>
      <c r="T158" s="95">
        <v>80</v>
      </c>
    </row>
    <row r="159" spans="3:20" ht="30" customHeight="1" thickBot="1" x14ac:dyDescent="0.2">
      <c r="C159" s="263"/>
      <c r="D159" s="96" t="s">
        <v>238</v>
      </c>
      <c r="E159" s="97">
        <f>T158</f>
        <v>80</v>
      </c>
      <c r="F159" s="98"/>
      <c r="G159" s="98"/>
      <c r="H159" s="98"/>
      <c r="I159" s="98"/>
      <c r="J159" s="98"/>
      <c r="K159" s="98"/>
      <c r="L159" s="99"/>
    </row>
    <row r="160" spans="3:20" ht="18" customHeight="1" x14ac:dyDescent="0.15">
      <c r="C160" s="100"/>
      <c r="D160" s="101"/>
      <c r="E160" s="102"/>
    </row>
    <row r="161" spans="3:20" ht="18" customHeight="1" x14ac:dyDescent="0.15"/>
    <row r="162" spans="3:20" ht="18" customHeight="1" x14ac:dyDescent="0.15"/>
    <row r="163" spans="3:20" ht="18" customHeight="1" thickBot="1" x14ac:dyDescent="0.2">
      <c r="O163" s="84" t="s">
        <v>272</v>
      </c>
    </row>
    <row r="164" spans="3:20" ht="30" customHeight="1" x14ac:dyDescent="0.15">
      <c r="C164" s="85" t="s">
        <v>162</v>
      </c>
      <c r="D164" s="264" t="s">
        <v>163</v>
      </c>
      <c r="E164" s="264"/>
      <c r="F164" s="86"/>
      <c r="G164" s="86"/>
      <c r="H164" s="86"/>
      <c r="I164" s="86"/>
      <c r="J164" s="86"/>
      <c r="K164" s="86"/>
      <c r="L164" s="87"/>
      <c r="O164" s="84" t="s">
        <v>369</v>
      </c>
    </row>
    <row r="165" spans="3:20" ht="30" customHeight="1" x14ac:dyDescent="0.15">
      <c r="C165" s="262" t="str">
        <f>O164</f>
        <v>学習の成果をまちづくりに生かしている市民の割合（問30）</v>
      </c>
      <c r="D165" s="88" t="s">
        <v>241</v>
      </c>
      <c r="E165" s="89">
        <f>O166</f>
        <v>13.8</v>
      </c>
      <c r="L165" s="90"/>
      <c r="N165" s="91"/>
      <c r="O165" s="92" t="s">
        <v>239</v>
      </c>
      <c r="P165" s="93" t="s">
        <v>170</v>
      </c>
      <c r="Q165" s="93" t="s">
        <v>237</v>
      </c>
      <c r="R165" s="93" t="s">
        <v>286</v>
      </c>
      <c r="S165" s="93" t="s">
        <v>322</v>
      </c>
      <c r="T165" s="92" t="s">
        <v>240</v>
      </c>
    </row>
    <row r="166" spans="3:20" ht="30" customHeight="1" x14ac:dyDescent="0.15">
      <c r="C166" s="262"/>
      <c r="D166" s="94" t="s">
        <v>362</v>
      </c>
      <c r="E166" s="89">
        <v>13.4</v>
      </c>
      <c r="L166" s="90"/>
      <c r="O166" s="95">
        <v>13.8</v>
      </c>
      <c r="P166" s="95">
        <v>13.799999999999999</v>
      </c>
      <c r="Q166" s="95">
        <v>15.3</v>
      </c>
      <c r="R166" s="95">
        <v>15.5</v>
      </c>
      <c r="S166" s="95">
        <v>13.4</v>
      </c>
      <c r="T166" s="95">
        <v>25</v>
      </c>
    </row>
    <row r="167" spans="3:20" ht="30" customHeight="1" thickBot="1" x14ac:dyDescent="0.2">
      <c r="C167" s="263"/>
      <c r="D167" s="96" t="s">
        <v>238</v>
      </c>
      <c r="E167" s="97">
        <f>T166</f>
        <v>25</v>
      </c>
      <c r="F167" s="98"/>
      <c r="G167" s="98"/>
      <c r="H167" s="98"/>
      <c r="I167" s="98"/>
      <c r="J167" s="98"/>
      <c r="K167" s="98"/>
      <c r="L167" s="99"/>
    </row>
    <row r="168" spans="3:20" ht="18" customHeight="1" x14ac:dyDescent="0.15">
      <c r="C168" s="100"/>
      <c r="D168" s="101"/>
      <c r="E168" s="102"/>
    </row>
    <row r="169" spans="3:20" ht="18" customHeight="1" x14ac:dyDescent="0.15"/>
    <row r="170" spans="3:20" ht="18" customHeight="1" x14ac:dyDescent="0.15"/>
    <row r="171" spans="3:20" ht="18" customHeight="1" thickBot="1" x14ac:dyDescent="0.2">
      <c r="O171" s="84" t="s">
        <v>273</v>
      </c>
    </row>
    <row r="172" spans="3:20" ht="30" customHeight="1" x14ac:dyDescent="0.15">
      <c r="C172" s="85" t="s">
        <v>162</v>
      </c>
      <c r="D172" s="264" t="s">
        <v>163</v>
      </c>
      <c r="E172" s="264"/>
      <c r="F172" s="86"/>
      <c r="G172" s="86"/>
      <c r="H172" s="86"/>
      <c r="I172" s="86"/>
      <c r="J172" s="86"/>
      <c r="K172" s="86"/>
      <c r="L172" s="87"/>
      <c r="O172" s="84" t="s">
        <v>370</v>
      </c>
    </row>
    <row r="173" spans="3:20" ht="30" customHeight="1" x14ac:dyDescent="0.15">
      <c r="C173" s="262" t="str">
        <f>O172</f>
        <v>運動を週に１回以上行っている市民の割合（問31）</v>
      </c>
      <c r="D173" s="88" t="s">
        <v>241</v>
      </c>
      <c r="E173" s="89">
        <f>O174</f>
        <v>69</v>
      </c>
      <c r="L173" s="90"/>
      <c r="N173" s="91"/>
      <c r="O173" s="92" t="s">
        <v>239</v>
      </c>
      <c r="P173" s="93" t="s">
        <v>170</v>
      </c>
      <c r="Q173" s="93" t="s">
        <v>237</v>
      </c>
      <c r="R173" s="93" t="s">
        <v>286</v>
      </c>
      <c r="S173" s="93" t="s">
        <v>322</v>
      </c>
      <c r="T173" s="92" t="s">
        <v>240</v>
      </c>
    </row>
    <row r="174" spans="3:20" ht="30" customHeight="1" x14ac:dyDescent="0.15">
      <c r="C174" s="262"/>
      <c r="D174" s="94" t="s">
        <v>362</v>
      </c>
      <c r="E174" s="204">
        <v>73</v>
      </c>
      <c r="L174" s="90"/>
      <c r="O174" s="95">
        <v>69</v>
      </c>
      <c r="P174" s="95">
        <v>69</v>
      </c>
      <c r="Q174" s="95">
        <v>72.900000000000006</v>
      </c>
      <c r="R174" s="95">
        <v>71.400000000000006</v>
      </c>
      <c r="S174" s="95">
        <v>73</v>
      </c>
      <c r="T174" s="95">
        <v>73</v>
      </c>
    </row>
    <row r="175" spans="3:20" ht="30" customHeight="1" thickBot="1" x14ac:dyDescent="0.2">
      <c r="C175" s="263"/>
      <c r="D175" s="96" t="s">
        <v>238</v>
      </c>
      <c r="E175" s="97">
        <f>T174</f>
        <v>73</v>
      </c>
      <c r="F175" s="98"/>
      <c r="G175" s="98"/>
      <c r="H175" s="98"/>
      <c r="I175" s="98"/>
      <c r="J175" s="98"/>
      <c r="K175" s="98"/>
      <c r="L175" s="99"/>
    </row>
    <row r="176" spans="3:20" ht="18" customHeight="1" x14ac:dyDescent="0.15">
      <c r="C176" s="100"/>
      <c r="D176" s="101"/>
      <c r="E176" s="102"/>
    </row>
    <row r="177" spans="3:20" ht="18" customHeight="1" x14ac:dyDescent="0.15"/>
    <row r="178" spans="3:20" ht="18" customHeight="1" x14ac:dyDescent="0.15"/>
    <row r="179" spans="3:20" ht="18" customHeight="1" thickBot="1" x14ac:dyDescent="0.2">
      <c r="O179" s="84" t="s">
        <v>274</v>
      </c>
    </row>
    <row r="180" spans="3:20" ht="30" customHeight="1" x14ac:dyDescent="0.15">
      <c r="C180" s="85" t="s">
        <v>162</v>
      </c>
      <c r="D180" s="264" t="s">
        <v>163</v>
      </c>
      <c r="E180" s="264"/>
      <c r="F180" s="86"/>
      <c r="G180" s="86"/>
      <c r="H180" s="86"/>
      <c r="I180" s="86"/>
      <c r="J180" s="86"/>
      <c r="K180" s="86"/>
      <c r="L180" s="87"/>
      <c r="O180" s="84" t="s">
        <v>371</v>
      </c>
    </row>
    <row r="181" spans="3:20" ht="30" customHeight="1" x14ac:dyDescent="0.15">
      <c r="C181" s="262" t="str">
        <f>O180</f>
        <v>市民同士のつながりによる地域活動が行われていると実感している市民の割合（問32）</v>
      </c>
      <c r="D181" s="88" t="s">
        <v>241</v>
      </c>
      <c r="E181" s="89">
        <f>O182</f>
        <v>33</v>
      </c>
      <c r="L181" s="90"/>
      <c r="N181" s="91"/>
      <c r="O181" s="92" t="s">
        <v>239</v>
      </c>
      <c r="P181" s="93" t="s">
        <v>170</v>
      </c>
      <c r="Q181" s="93" t="s">
        <v>237</v>
      </c>
      <c r="R181" s="93" t="s">
        <v>286</v>
      </c>
      <c r="S181" s="93" t="s">
        <v>322</v>
      </c>
      <c r="T181" s="92" t="s">
        <v>240</v>
      </c>
    </row>
    <row r="182" spans="3:20" ht="30" customHeight="1" x14ac:dyDescent="0.15">
      <c r="C182" s="262"/>
      <c r="D182" s="94" t="s">
        <v>362</v>
      </c>
      <c r="E182" s="89">
        <v>26.1</v>
      </c>
      <c r="L182" s="90"/>
      <c r="O182" s="95">
        <v>33</v>
      </c>
      <c r="P182" s="95">
        <v>33</v>
      </c>
      <c r="Q182" s="95">
        <v>27</v>
      </c>
      <c r="R182" s="95">
        <v>25.2</v>
      </c>
      <c r="S182" s="95">
        <v>26.1</v>
      </c>
      <c r="T182" s="95">
        <v>50</v>
      </c>
    </row>
    <row r="183" spans="3:20" ht="30" customHeight="1" thickBot="1" x14ac:dyDescent="0.2">
      <c r="C183" s="263"/>
      <c r="D183" s="96" t="s">
        <v>238</v>
      </c>
      <c r="E183" s="97">
        <f>T182</f>
        <v>50</v>
      </c>
      <c r="F183" s="98"/>
      <c r="G183" s="98"/>
      <c r="H183" s="98"/>
      <c r="I183" s="98"/>
      <c r="J183" s="98"/>
      <c r="K183" s="98"/>
      <c r="L183" s="99"/>
    </row>
    <row r="184" spans="3:20" ht="18" customHeight="1" x14ac:dyDescent="0.15">
      <c r="C184" s="100"/>
      <c r="D184" s="101"/>
      <c r="E184" s="102"/>
    </row>
    <row r="185" spans="3:20" ht="18" customHeight="1" x14ac:dyDescent="0.15"/>
    <row r="186" spans="3:20" ht="18" customHeight="1" x14ac:dyDescent="0.15"/>
    <row r="187" spans="3:20" ht="18" customHeight="1" thickBot="1" x14ac:dyDescent="0.2">
      <c r="O187" s="84" t="s">
        <v>274</v>
      </c>
    </row>
    <row r="188" spans="3:20" ht="30" customHeight="1" x14ac:dyDescent="0.15">
      <c r="C188" s="85" t="s">
        <v>162</v>
      </c>
      <c r="D188" s="264" t="s">
        <v>163</v>
      </c>
      <c r="E188" s="264"/>
      <c r="F188" s="86"/>
      <c r="G188" s="86"/>
      <c r="H188" s="86"/>
      <c r="I188" s="86"/>
      <c r="J188" s="86"/>
      <c r="K188" s="86"/>
      <c r="L188" s="87"/>
      <c r="O188" s="84" t="s">
        <v>372</v>
      </c>
    </row>
    <row r="189" spans="3:20" ht="30" customHeight="1" x14ac:dyDescent="0.15">
      <c r="C189" s="262" t="str">
        <f>O188</f>
        <v>地域活動に参加している市民の割合（問34）</v>
      </c>
      <c r="D189" s="88" t="s">
        <v>241</v>
      </c>
      <c r="E189" s="89">
        <f>O190</f>
        <v>15.3</v>
      </c>
      <c r="L189" s="90"/>
      <c r="N189" s="91"/>
      <c r="O189" s="92" t="s">
        <v>239</v>
      </c>
      <c r="P189" s="93" t="s">
        <v>170</v>
      </c>
      <c r="Q189" s="93" t="s">
        <v>237</v>
      </c>
      <c r="R189" s="93" t="s">
        <v>286</v>
      </c>
      <c r="S189" s="93" t="s">
        <v>322</v>
      </c>
      <c r="T189" s="92" t="s">
        <v>240</v>
      </c>
    </row>
    <row r="190" spans="3:20" ht="30" customHeight="1" x14ac:dyDescent="0.15">
      <c r="C190" s="262"/>
      <c r="D190" s="94" t="s">
        <v>362</v>
      </c>
      <c r="E190" s="89">
        <v>17.2</v>
      </c>
      <c r="L190" s="90"/>
      <c r="O190" s="95">
        <v>15.3</v>
      </c>
      <c r="P190" s="103">
        <v>15.299999999999999</v>
      </c>
      <c r="Q190" s="103">
        <v>20.399999999999999</v>
      </c>
      <c r="R190" s="103">
        <v>18.399999999999999</v>
      </c>
      <c r="S190" s="103">
        <v>17.2</v>
      </c>
      <c r="T190" s="95">
        <v>33</v>
      </c>
    </row>
    <row r="191" spans="3:20" ht="30" customHeight="1" thickBot="1" x14ac:dyDescent="0.2">
      <c r="C191" s="263"/>
      <c r="D191" s="96" t="s">
        <v>238</v>
      </c>
      <c r="E191" s="97">
        <f>T190</f>
        <v>33</v>
      </c>
      <c r="F191" s="98"/>
      <c r="G191" s="98"/>
      <c r="H191" s="98"/>
      <c r="I191" s="98"/>
      <c r="J191" s="98"/>
      <c r="K191" s="98"/>
      <c r="L191" s="99"/>
    </row>
    <row r="192" spans="3:20" ht="18" customHeight="1" x14ac:dyDescent="0.15">
      <c r="C192" s="100"/>
      <c r="D192" s="101"/>
      <c r="E192" s="102"/>
    </row>
    <row r="193" spans="3:20" ht="18" customHeight="1" x14ac:dyDescent="0.15"/>
    <row r="194" spans="3:20" ht="18" customHeight="1" x14ac:dyDescent="0.15"/>
    <row r="195" spans="3:20" ht="18" customHeight="1" thickBot="1" x14ac:dyDescent="0.2">
      <c r="O195" s="84" t="s">
        <v>275</v>
      </c>
    </row>
    <row r="196" spans="3:20" ht="30" customHeight="1" x14ac:dyDescent="0.15">
      <c r="C196" s="85" t="s">
        <v>162</v>
      </c>
      <c r="D196" s="264" t="s">
        <v>163</v>
      </c>
      <c r="E196" s="264"/>
      <c r="F196" s="86"/>
      <c r="G196" s="86"/>
      <c r="H196" s="86"/>
      <c r="I196" s="86"/>
      <c r="J196" s="86"/>
      <c r="K196" s="86"/>
      <c r="L196" s="87"/>
      <c r="O196" s="84" t="s">
        <v>373</v>
      </c>
    </row>
    <row r="197" spans="3:20" ht="30" customHeight="1" x14ac:dyDescent="0.15">
      <c r="C197" s="262" t="str">
        <f>O196</f>
        <v>身近な人と戦争や平和について話し合ったり，戦争中の話を聞いたりしたことがある市民の割合（問57）</v>
      </c>
      <c r="D197" s="88" t="s">
        <v>241</v>
      </c>
      <c r="E197" s="89">
        <f>O198</f>
        <v>76.5</v>
      </c>
      <c r="L197" s="90"/>
      <c r="N197" s="91"/>
      <c r="O197" s="92" t="s">
        <v>239</v>
      </c>
      <c r="P197" s="93" t="s">
        <v>170</v>
      </c>
      <c r="Q197" s="93" t="s">
        <v>237</v>
      </c>
      <c r="R197" s="93" t="s">
        <v>286</v>
      </c>
      <c r="S197" s="93" t="s">
        <v>322</v>
      </c>
      <c r="T197" s="92" t="s">
        <v>240</v>
      </c>
    </row>
    <row r="198" spans="3:20" ht="30" customHeight="1" x14ac:dyDescent="0.15">
      <c r="C198" s="262"/>
      <c r="D198" s="94" t="s">
        <v>362</v>
      </c>
      <c r="E198" s="89">
        <v>57.6</v>
      </c>
      <c r="L198" s="90"/>
      <c r="O198" s="95">
        <v>76.5</v>
      </c>
      <c r="P198" s="95">
        <v>76.5</v>
      </c>
      <c r="Q198" s="95">
        <v>67.2</v>
      </c>
      <c r="R198" s="95">
        <v>61.4</v>
      </c>
      <c r="S198" s="95">
        <v>57.6</v>
      </c>
      <c r="T198" s="95">
        <v>90</v>
      </c>
    </row>
    <row r="199" spans="3:20" ht="30" customHeight="1" thickBot="1" x14ac:dyDescent="0.2">
      <c r="C199" s="263"/>
      <c r="D199" s="96" t="s">
        <v>238</v>
      </c>
      <c r="E199" s="97">
        <f>T198</f>
        <v>90</v>
      </c>
      <c r="F199" s="98"/>
      <c r="G199" s="98"/>
      <c r="H199" s="98"/>
      <c r="I199" s="98"/>
      <c r="J199" s="98"/>
      <c r="K199" s="98"/>
      <c r="L199" s="99"/>
    </row>
    <row r="200" spans="3:20" ht="18" customHeight="1" x14ac:dyDescent="0.15">
      <c r="C200" s="100"/>
      <c r="D200" s="101"/>
      <c r="E200" s="102"/>
    </row>
    <row r="201" spans="3:20" ht="18" customHeight="1" x14ac:dyDescent="0.15"/>
    <row r="202" spans="3:20" ht="18" customHeight="1" x14ac:dyDescent="0.15"/>
    <row r="203" spans="3:20" ht="18" customHeight="1" thickBot="1" x14ac:dyDescent="0.2">
      <c r="O203" s="84" t="s">
        <v>276</v>
      </c>
    </row>
    <row r="204" spans="3:20" ht="30" customHeight="1" x14ac:dyDescent="0.15">
      <c r="C204" s="85" t="s">
        <v>162</v>
      </c>
      <c r="D204" s="267" t="s">
        <v>163</v>
      </c>
      <c r="E204" s="268"/>
      <c r="F204" s="86"/>
      <c r="G204" s="86"/>
      <c r="H204" s="86"/>
      <c r="I204" s="86"/>
      <c r="J204" s="86"/>
      <c r="K204" s="86"/>
      <c r="L204" s="87"/>
      <c r="O204" s="84" t="s">
        <v>256</v>
      </c>
    </row>
    <row r="205" spans="3:20" ht="30" customHeight="1" x14ac:dyDescent="0.15">
      <c r="C205" s="269" t="str">
        <f>O204</f>
        <v>日常の買い物が便利と感じている市民の割合（問13）</v>
      </c>
      <c r="D205" s="88" t="s">
        <v>241</v>
      </c>
      <c r="E205" s="89">
        <f>O206</f>
        <v>82.2</v>
      </c>
      <c r="L205" s="90"/>
      <c r="N205" s="91"/>
      <c r="O205" s="92" t="s">
        <v>239</v>
      </c>
      <c r="P205" s="93" t="s">
        <v>170</v>
      </c>
      <c r="Q205" s="93" t="s">
        <v>237</v>
      </c>
      <c r="R205" s="93" t="s">
        <v>286</v>
      </c>
      <c r="S205" s="93" t="s">
        <v>322</v>
      </c>
      <c r="T205" s="92" t="s">
        <v>240</v>
      </c>
    </row>
    <row r="206" spans="3:20" ht="30" customHeight="1" x14ac:dyDescent="0.15">
      <c r="C206" s="270"/>
      <c r="D206" s="94" t="s">
        <v>362</v>
      </c>
      <c r="E206" s="89">
        <v>83.3</v>
      </c>
      <c r="L206" s="90"/>
      <c r="O206" s="95">
        <v>82.2</v>
      </c>
      <c r="P206" s="95">
        <v>82.2</v>
      </c>
      <c r="Q206" s="95">
        <v>81.900000000000006</v>
      </c>
      <c r="R206" s="95">
        <v>82.4</v>
      </c>
      <c r="S206" s="95">
        <v>83.3</v>
      </c>
      <c r="T206" s="95">
        <v>85</v>
      </c>
    </row>
    <row r="207" spans="3:20" ht="30" customHeight="1" thickBot="1" x14ac:dyDescent="0.2">
      <c r="C207" s="271"/>
      <c r="D207" s="96" t="s">
        <v>238</v>
      </c>
      <c r="E207" s="97">
        <f>T206</f>
        <v>85</v>
      </c>
      <c r="F207" s="98"/>
      <c r="G207" s="98"/>
      <c r="H207" s="98"/>
      <c r="I207" s="98"/>
      <c r="J207" s="98"/>
      <c r="K207" s="98"/>
      <c r="L207" s="99"/>
    </row>
    <row r="208" spans="3:20" ht="18" customHeight="1" x14ac:dyDescent="0.15">
      <c r="C208" s="100"/>
      <c r="D208" s="101"/>
      <c r="E208" s="102"/>
    </row>
    <row r="209" spans="3:20" ht="18" customHeight="1" x14ac:dyDescent="0.15"/>
    <row r="210" spans="3:20" ht="18" customHeight="1" x14ac:dyDescent="0.15"/>
    <row r="211" spans="3:20" ht="18" customHeight="1" thickBot="1" x14ac:dyDescent="0.2">
      <c r="O211" s="84" t="s">
        <v>277</v>
      </c>
    </row>
    <row r="212" spans="3:20" ht="30" customHeight="1" x14ac:dyDescent="0.15">
      <c r="C212" s="85" t="s">
        <v>162</v>
      </c>
      <c r="D212" s="264" t="s">
        <v>163</v>
      </c>
      <c r="E212" s="264"/>
      <c r="F212" s="86"/>
      <c r="G212" s="86"/>
      <c r="H212" s="86"/>
      <c r="I212" s="86"/>
      <c r="J212" s="86"/>
      <c r="K212" s="86"/>
      <c r="L212" s="87"/>
      <c r="O212" s="84" t="s">
        <v>374</v>
      </c>
    </row>
    <row r="213" spans="3:20" ht="30" customHeight="1" x14ac:dyDescent="0.15">
      <c r="C213" s="265" t="str">
        <f>O212</f>
        <v>数々の水木作品が調布市で生み出されたことを認知している市民の割合（問36）</v>
      </c>
      <c r="D213" s="88" t="s">
        <v>241</v>
      </c>
      <c r="E213" s="89">
        <f>O214</f>
        <v>96.5</v>
      </c>
      <c r="L213" s="90"/>
      <c r="N213" s="91"/>
      <c r="O213" s="92" t="s">
        <v>239</v>
      </c>
      <c r="P213" s="93" t="s">
        <v>170</v>
      </c>
      <c r="Q213" s="93" t="s">
        <v>237</v>
      </c>
      <c r="R213" s="93" t="s">
        <v>286</v>
      </c>
      <c r="S213" s="93" t="s">
        <v>322</v>
      </c>
      <c r="T213" s="92" t="s">
        <v>240</v>
      </c>
    </row>
    <row r="214" spans="3:20" ht="30" customHeight="1" x14ac:dyDescent="0.15">
      <c r="C214" s="265"/>
      <c r="D214" s="94" t="s">
        <v>362</v>
      </c>
      <c r="E214" s="89">
        <v>95.8</v>
      </c>
      <c r="L214" s="90"/>
      <c r="O214" s="95">
        <v>96.5</v>
      </c>
      <c r="P214" s="95">
        <v>96.5</v>
      </c>
      <c r="Q214" s="95">
        <v>95.7</v>
      </c>
      <c r="R214" s="95">
        <v>96</v>
      </c>
      <c r="S214" s="95">
        <v>95.8</v>
      </c>
      <c r="T214" s="95">
        <v>98.5</v>
      </c>
    </row>
    <row r="215" spans="3:20" ht="30" customHeight="1" thickBot="1" x14ac:dyDescent="0.2">
      <c r="C215" s="266"/>
      <c r="D215" s="96" t="s">
        <v>238</v>
      </c>
      <c r="E215" s="97">
        <f>T214</f>
        <v>98.5</v>
      </c>
      <c r="F215" s="98"/>
      <c r="G215" s="98"/>
      <c r="H215" s="98"/>
      <c r="I215" s="98"/>
      <c r="J215" s="98"/>
      <c r="K215" s="98"/>
      <c r="L215" s="99"/>
      <c r="P215" s="114"/>
    </row>
    <row r="216" spans="3:20" ht="18" customHeight="1" x14ac:dyDescent="0.15">
      <c r="C216" s="100"/>
      <c r="D216" s="101"/>
      <c r="E216" s="102"/>
    </row>
    <row r="217" spans="3:20" ht="18" customHeight="1" x14ac:dyDescent="0.15"/>
    <row r="218" spans="3:20" ht="18" customHeight="1" x14ac:dyDescent="0.15"/>
    <row r="219" spans="3:20" ht="18" customHeight="1" thickBot="1" x14ac:dyDescent="0.2">
      <c r="O219" s="84" t="s">
        <v>278</v>
      </c>
    </row>
    <row r="220" spans="3:20" ht="30" customHeight="1" x14ac:dyDescent="0.15">
      <c r="C220" s="85" t="s">
        <v>162</v>
      </c>
      <c r="D220" s="264" t="s">
        <v>163</v>
      </c>
      <c r="E220" s="264"/>
      <c r="F220" s="86"/>
      <c r="G220" s="86"/>
      <c r="H220" s="86"/>
      <c r="I220" s="86"/>
      <c r="J220" s="86"/>
      <c r="K220" s="86"/>
      <c r="L220" s="87"/>
      <c r="O220" s="84" t="s">
        <v>375</v>
      </c>
    </row>
    <row r="221" spans="3:20" ht="30" customHeight="1" x14ac:dyDescent="0.15">
      <c r="C221" s="265" t="str">
        <f>O220</f>
        <v>１年間で文化芸術を鑑賞，または自ら文化芸術活動を行った市民のうち，市内公共施設を利用した割合（問42-1）</v>
      </c>
      <c r="D221" s="88" t="s">
        <v>241</v>
      </c>
      <c r="E221" s="89">
        <f>O222</f>
        <v>42.5</v>
      </c>
      <c r="L221" s="90"/>
      <c r="N221" s="91"/>
      <c r="O221" s="92" t="s">
        <v>239</v>
      </c>
      <c r="P221" s="93" t="s">
        <v>170</v>
      </c>
      <c r="Q221" s="93" t="s">
        <v>237</v>
      </c>
      <c r="R221" s="93" t="s">
        <v>286</v>
      </c>
      <c r="S221" s="93" t="s">
        <v>322</v>
      </c>
      <c r="T221" s="92" t="s">
        <v>240</v>
      </c>
    </row>
    <row r="222" spans="3:20" ht="30" customHeight="1" x14ac:dyDescent="0.15">
      <c r="C222" s="265"/>
      <c r="D222" s="94" t="s">
        <v>362</v>
      </c>
      <c r="E222" s="89">
        <v>48.8</v>
      </c>
      <c r="L222" s="90"/>
      <c r="O222" s="95">
        <v>42.5</v>
      </c>
      <c r="P222" s="95">
        <v>42.5</v>
      </c>
      <c r="Q222" s="95">
        <v>51.4</v>
      </c>
      <c r="R222" s="95">
        <v>46.8</v>
      </c>
      <c r="S222" s="95">
        <v>48.8</v>
      </c>
      <c r="T222" s="95">
        <v>65</v>
      </c>
    </row>
    <row r="223" spans="3:20" ht="30" customHeight="1" thickBot="1" x14ac:dyDescent="0.2">
      <c r="C223" s="266"/>
      <c r="D223" s="96" t="s">
        <v>238</v>
      </c>
      <c r="E223" s="97">
        <f>T222</f>
        <v>65</v>
      </c>
      <c r="F223" s="98"/>
      <c r="G223" s="98"/>
      <c r="H223" s="98"/>
      <c r="I223" s="98"/>
      <c r="J223" s="98"/>
      <c r="K223" s="98"/>
      <c r="L223" s="99"/>
    </row>
    <row r="224" spans="3:20" ht="18" customHeight="1" x14ac:dyDescent="0.15">
      <c r="C224" s="100"/>
      <c r="D224" s="101"/>
      <c r="E224" s="102"/>
    </row>
    <row r="225" spans="3:20" ht="18" customHeight="1" x14ac:dyDescent="0.15"/>
    <row r="226" spans="3:20" ht="18" customHeight="1" x14ac:dyDescent="0.15"/>
    <row r="227" spans="3:20" ht="18" customHeight="1" thickBot="1" x14ac:dyDescent="0.2">
      <c r="O227" s="84" t="s">
        <v>279</v>
      </c>
    </row>
    <row r="228" spans="3:20" ht="30" customHeight="1" x14ac:dyDescent="0.15">
      <c r="C228" s="85" t="s">
        <v>162</v>
      </c>
      <c r="D228" s="264" t="s">
        <v>163</v>
      </c>
      <c r="E228" s="264"/>
      <c r="F228" s="86"/>
      <c r="G228" s="86"/>
      <c r="H228" s="86"/>
      <c r="I228" s="86"/>
      <c r="J228" s="86"/>
      <c r="K228" s="86"/>
      <c r="L228" s="87"/>
      <c r="O228" s="84" t="s">
        <v>376</v>
      </c>
    </row>
    <row r="229" spans="3:20" ht="30" customHeight="1" x14ac:dyDescent="0.15">
      <c r="C229" s="262" t="str">
        <f>O228</f>
        <v>住みやすいと感じている市民の割合（問43）</v>
      </c>
      <c r="D229" s="88" t="s">
        <v>241</v>
      </c>
      <c r="E229" s="89">
        <f>O230</f>
        <v>93.8</v>
      </c>
      <c r="L229" s="90"/>
      <c r="N229" s="91"/>
      <c r="O229" s="92" t="s">
        <v>239</v>
      </c>
      <c r="P229" s="93" t="s">
        <v>170</v>
      </c>
      <c r="Q229" s="93" t="s">
        <v>237</v>
      </c>
      <c r="R229" s="93" t="s">
        <v>286</v>
      </c>
      <c r="S229" s="93" t="s">
        <v>322</v>
      </c>
      <c r="T229" s="92" t="s">
        <v>240</v>
      </c>
    </row>
    <row r="230" spans="3:20" ht="30" customHeight="1" x14ac:dyDescent="0.15">
      <c r="C230" s="262"/>
      <c r="D230" s="94" t="s">
        <v>362</v>
      </c>
      <c r="E230" s="89">
        <v>95.6</v>
      </c>
      <c r="L230" s="90"/>
      <c r="O230" s="95">
        <v>93.8</v>
      </c>
      <c r="P230" s="95">
        <v>93.8</v>
      </c>
      <c r="Q230" s="95">
        <v>94.7</v>
      </c>
      <c r="R230" s="95">
        <v>94.4</v>
      </c>
      <c r="S230" s="95">
        <v>95.6</v>
      </c>
      <c r="T230" s="95">
        <v>95</v>
      </c>
    </row>
    <row r="231" spans="3:20" ht="30" customHeight="1" thickBot="1" x14ac:dyDescent="0.2">
      <c r="C231" s="263"/>
      <c r="D231" s="96" t="s">
        <v>238</v>
      </c>
      <c r="E231" s="97">
        <f>T230</f>
        <v>95</v>
      </c>
      <c r="F231" s="98"/>
      <c r="G231" s="98"/>
      <c r="H231" s="98"/>
      <c r="I231" s="98"/>
      <c r="J231" s="98"/>
      <c r="K231" s="98"/>
      <c r="L231" s="99"/>
    </row>
    <row r="232" spans="3:20" ht="18" customHeight="1" x14ac:dyDescent="0.15">
      <c r="C232" s="100"/>
      <c r="D232" s="101"/>
      <c r="E232" s="102"/>
    </row>
    <row r="233" spans="3:20" ht="18" customHeight="1" x14ac:dyDescent="0.15"/>
    <row r="234" spans="3:20" ht="18" customHeight="1" x14ac:dyDescent="0.15"/>
    <row r="235" spans="3:20" ht="18" customHeight="1" thickBot="1" x14ac:dyDescent="0.2">
      <c r="O235" s="84" t="s">
        <v>280</v>
      </c>
    </row>
    <row r="236" spans="3:20" ht="30" customHeight="1" x14ac:dyDescent="0.15">
      <c r="C236" s="85" t="s">
        <v>162</v>
      </c>
      <c r="D236" s="264" t="s">
        <v>163</v>
      </c>
      <c r="E236" s="264"/>
      <c r="F236" s="86"/>
      <c r="G236" s="86"/>
      <c r="H236" s="86"/>
      <c r="I236" s="86"/>
      <c r="J236" s="86"/>
      <c r="K236" s="86"/>
      <c r="L236" s="87"/>
      <c r="O236" s="84" t="s">
        <v>377</v>
      </c>
    </row>
    <row r="237" spans="3:20" ht="30" customHeight="1" x14ac:dyDescent="0.15">
      <c r="C237" s="262" t="str">
        <f>O236</f>
        <v>駅周辺の利便性が高いと感じている市民の割合（問47-1）</v>
      </c>
      <c r="D237" s="88" t="s">
        <v>241</v>
      </c>
      <c r="E237" s="89">
        <f>O238</f>
        <v>70.3</v>
      </c>
      <c r="L237" s="90"/>
      <c r="O237" s="92" t="s">
        <v>239</v>
      </c>
      <c r="P237" s="93" t="s">
        <v>170</v>
      </c>
      <c r="Q237" s="93" t="s">
        <v>237</v>
      </c>
      <c r="R237" s="93" t="s">
        <v>286</v>
      </c>
      <c r="S237" s="93" t="s">
        <v>322</v>
      </c>
      <c r="T237" s="92" t="s">
        <v>240</v>
      </c>
    </row>
    <row r="238" spans="3:20" ht="30" customHeight="1" x14ac:dyDescent="0.15">
      <c r="C238" s="262"/>
      <c r="D238" s="94" t="s">
        <v>362</v>
      </c>
      <c r="E238" s="89">
        <v>71.599999999999994</v>
      </c>
      <c r="L238" s="90"/>
      <c r="O238" s="95">
        <v>70.3</v>
      </c>
      <c r="P238" s="95">
        <v>70.300000000000011</v>
      </c>
      <c r="Q238" s="95">
        <v>72.5</v>
      </c>
      <c r="R238" s="95">
        <v>70.2</v>
      </c>
      <c r="S238" s="95">
        <v>71.599999999999994</v>
      </c>
      <c r="T238" s="95">
        <v>80</v>
      </c>
    </row>
    <row r="239" spans="3:20" ht="30" customHeight="1" thickBot="1" x14ac:dyDescent="0.2">
      <c r="C239" s="263"/>
      <c r="D239" s="96" t="s">
        <v>238</v>
      </c>
      <c r="E239" s="97">
        <f>T238</f>
        <v>80</v>
      </c>
      <c r="F239" s="98"/>
      <c r="G239" s="98"/>
      <c r="H239" s="98"/>
      <c r="I239" s="98"/>
      <c r="J239" s="98"/>
      <c r="K239" s="98"/>
      <c r="L239" s="99"/>
    </row>
    <row r="240" spans="3:20" ht="18" customHeight="1" x14ac:dyDescent="0.15">
      <c r="C240" s="100"/>
      <c r="D240" s="101"/>
      <c r="E240" s="102"/>
    </row>
    <row r="241" spans="3:20" ht="18" customHeight="1" x14ac:dyDescent="0.15"/>
    <row r="242" spans="3:20" ht="18" customHeight="1" x14ac:dyDescent="0.15"/>
    <row r="243" spans="3:20" ht="18" customHeight="1" thickBot="1" x14ac:dyDescent="0.2">
      <c r="O243" s="84" t="s">
        <v>280</v>
      </c>
    </row>
    <row r="244" spans="3:20" ht="30" customHeight="1" x14ac:dyDescent="0.15">
      <c r="C244" s="85" t="s">
        <v>162</v>
      </c>
      <c r="D244" s="264" t="s">
        <v>163</v>
      </c>
      <c r="E244" s="264"/>
      <c r="F244" s="86"/>
      <c r="G244" s="86"/>
      <c r="H244" s="86"/>
      <c r="I244" s="86"/>
      <c r="J244" s="86"/>
      <c r="K244" s="86"/>
      <c r="L244" s="87"/>
      <c r="O244" s="84" t="s">
        <v>378</v>
      </c>
    </row>
    <row r="245" spans="3:20" ht="30" customHeight="1" x14ac:dyDescent="0.15">
      <c r="C245" s="262" t="str">
        <f>O244</f>
        <v>深大寺周辺の景観が優れていると感じている市民の割合（問45）</v>
      </c>
      <c r="D245" s="88" t="s">
        <v>241</v>
      </c>
      <c r="E245" s="89">
        <f>O246</f>
        <v>89.4</v>
      </c>
      <c r="L245" s="90"/>
      <c r="O245" s="92" t="s">
        <v>239</v>
      </c>
      <c r="P245" s="93" t="s">
        <v>170</v>
      </c>
      <c r="Q245" s="93" t="s">
        <v>237</v>
      </c>
      <c r="R245" s="93" t="s">
        <v>286</v>
      </c>
      <c r="S245" s="93" t="s">
        <v>322</v>
      </c>
      <c r="T245" s="92" t="s">
        <v>240</v>
      </c>
    </row>
    <row r="246" spans="3:20" ht="30" customHeight="1" x14ac:dyDescent="0.15">
      <c r="C246" s="262"/>
      <c r="D246" s="94" t="s">
        <v>362</v>
      </c>
      <c r="E246" s="89">
        <v>91</v>
      </c>
      <c r="L246" s="90"/>
      <c r="O246" s="95">
        <v>89.4</v>
      </c>
      <c r="P246" s="95">
        <v>89.4</v>
      </c>
      <c r="Q246" s="95">
        <v>88.8</v>
      </c>
      <c r="R246" s="95">
        <v>89.4</v>
      </c>
      <c r="S246" s="95">
        <v>91</v>
      </c>
      <c r="T246" s="95">
        <v>90</v>
      </c>
    </row>
    <row r="247" spans="3:20" ht="30" customHeight="1" thickBot="1" x14ac:dyDescent="0.2">
      <c r="C247" s="263"/>
      <c r="D247" s="96" t="s">
        <v>238</v>
      </c>
      <c r="E247" s="97">
        <f>T246</f>
        <v>90</v>
      </c>
      <c r="F247" s="98"/>
      <c r="G247" s="98"/>
      <c r="H247" s="98"/>
      <c r="I247" s="98"/>
      <c r="J247" s="98"/>
      <c r="K247" s="98"/>
      <c r="L247" s="99"/>
    </row>
    <row r="248" spans="3:20" ht="18" customHeight="1" x14ac:dyDescent="0.15">
      <c r="C248" s="100"/>
      <c r="D248" s="101"/>
      <c r="E248" s="102"/>
    </row>
    <row r="249" spans="3:20" ht="18" customHeight="1" x14ac:dyDescent="0.15"/>
    <row r="250" spans="3:20" ht="18" customHeight="1" x14ac:dyDescent="0.15"/>
    <row r="251" spans="3:20" ht="18" customHeight="1" thickBot="1" x14ac:dyDescent="0.2">
      <c r="O251" s="84" t="s">
        <v>281</v>
      </c>
    </row>
    <row r="252" spans="3:20" ht="30" customHeight="1" x14ac:dyDescent="0.15">
      <c r="C252" s="85" t="s">
        <v>162</v>
      </c>
      <c r="D252" s="264" t="s">
        <v>163</v>
      </c>
      <c r="E252" s="264"/>
      <c r="F252" s="86"/>
      <c r="G252" s="86"/>
      <c r="H252" s="86"/>
      <c r="I252" s="86"/>
      <c r="J252" s="86"/>
      <c r="K252" s="86"/>
      <c r="L252" s="87"/>
      <c r="O252" s="84" t="s">
        <v>379</v>
      </c>
    </row>
    <row r="253" spans="3:20" ht="30" customHeight="1" x14ac:dyDescent="0.15">
      <c r="C253" s="262" t="str">
        <f>O252</f>
        <v>バリアフリー対応住宅に住んでいると答えた市民の割合（問53）</v>
      </c>
      <c r="D253" s="88" t="s">
        <v>241</v>
      </c>
      <c r="E253" s="89">
        <f>O254</f>
        <v>52.7</v>
      </c>
      <c r="L253" s="90"/>
      <c r="O253" s="92" t="s">
        <v>239</v>
      </c>
      <c r="P253" s="93" t="s">
        <v>170</v>
      </c>
      <c r="Q253" s="93" t="s">
        <v>237</v>
      </c>
      <c r="R253" s="93" t="s">
        <v>286</v>
      </c>
      <c r="S253" s="93" t="s">
        <v>322</v>
      </c>
      <c r="T253" s="92" t="s">
        <v>240</v>
      </c>
    </row>
    <row r="254" spans="3:20" ht="30" customHeight="1" x14ac:dyDescent="0.15">
      <c r="C254" s="262"/>
      <c r="D254" s="94" t="s">
        <v>362</v>
      </c>
      <c r="E254" s="89">
        <v>49.6</v>
      </c>
      <c r="L254" s="90"/>
      <c r="O254" s="95">
        <v>52.7</v>
      </c>
      <c r="P254" s="95">
        <v>52.7</v>
      </c>
      <c r="Q254" s="95">
        <v>48.3</v>
      </c>
      <c r="R254" s="95">
        <v>49.5</v>
      </c>
      <c r="S254" s="95">
        <v>49.6</v>
      </c>
      <c r="T254" s="95">
        <v>65</v>
      </c>
    </row>
    <row r="255" spans="3:20" ht="30" customHeight="1" thickBot="1" x14ac:dyDescent="0.2">
      <c r="C255" s="263"/>
      <c r="D255" s="96" t="s">
        <v>238</v>
      </c>
      <c r="E255" s="97">
        <f>T254</f>
        <v>65</v>
      </c>
      <c r="F255" s="98"/>
      <c r="G255" s="98"/>
      <c r="H255" s="98"/>
      <c r="I255" s="98"/>
      <c r="J255" s="98"/>
      <c r="K255" s="98"/>
      <c r="L255" s="99"/>
    </row>
    <row r="256" spans="3:20" ht="18" customHeight="1" x14ac:dyDescent="0.15">
      <c r="C256" s="100"/>
      <c r="D256" s="101"/>
      <c r="E256" s="102"/>
    </row>
    <row r="257" spans="3:20" ht="18" customHeight="1" x14ac:dyDescent="0.15"/>
    <row r="258" spans="3:20" ht="18" customHeight="1" x14ac:dyDescent="0.15"/>
    <row r="259" spans="3:20" ht="18" customHeight="1" thickBot="1" x14ac:dyDescent="0.2">
      <c r="O259" s="84" t="s">
        <v>281</v>
      </c>
    </row>
    <row r="260" spans="3:20" ht="30" customHeight="1" x14ac:dyDescent="0.15">
      <c r="C260" s="85" t="s">
        <v>162</v>
      </c>
      <c r="D260" s="264" t="s">
        <v>163</v>
      </c>
      <c r="E260" s="264"/>
      <c r="F260" s="86"/>
      <c r="G260" s="86"/>
      <c r="H260" s="86"/>
      <c r="I260" s="86"/>
      <c r="J260" s="86"/>
      <c r="K260" s="86"/>
      <c r="L260" s="87"/>
      <c r="O260" s="84" t="s">
        <v>380</v>
      </c>
    </row>
    <row r="261" spans="3:20" ht="30" customHeight="1" x14ac:dyDescent="0.15">
      <c r="C261" s="262" t="str">
        <f>O260</f>
        <v>空き家等とならないために予防策が必要であると感じている市民の割合（問55）</v>
      </c>
      <c r="D261" s="88" t="s">
        <v>241</v>
      </c>
      <c r="E261" s="89">
        <f>O262</f>
        <v>72.7</v>
      </c>
      <c r="L261" s="90"/>
      <c r="O261" s="92" t="s">
        <v>239</v>
      </c>
      <c r="P261" s="93" t="s">
        <v>170</v>
      </c>
      <c r="Q261" s="93" t="s">
        <v>237</v>
      </c>
      <c r="R261" s="93" t="s">
        <v>286</v>
      </c>
      <c r="S261" s="93" t="s">
        <v>322</v>
      </c>
      <c r="T261" s="92" t="s">
        <v>240</v>
      </c>
    </row>
    <row r="262" spans="3:20" ht="30" customHeight="1" x14ac:dyDescent="0.15">
      <c r="C262" s="262"/>
      <c r="D262" s="94" t="s">
        <v>362</v>
      </c>
      <c r="E262" s="89">
        <v>68.099999999999994</v>
      </c>
      <c r="L262" s="90"/>
      <c r="O262" s="95">
        <v>72.7</v>
      </c>
      <c r="P262" s="95">
        <v>72.7</v>
      </c>
      <c r="Q262" s="95">
        <v>75.7</v>
      </c>
      <c r="R262" s="95">
        <v>72.8</v>
      </c>
      <c r="S262" s="95">
        <v>68.099999999999994</v>
      </c>
      <c r="T262" s="95">
        <v>80</v>
      </c>
    </row>
    <row r="263" spans="3:20" ht="30" customHeight="1" thickBot="1" x14ac:dyDescent="0.2">
      <c r="C263" s="263"/>
      <c r="D263" s="96" t="s">
        <v>238</v>
      </c>
      <c r="E263" s="97">
        <f>T262</f>
        <v>80</v>
      </c>
      <c r="F263" s="98"/>
      <c r="G263" s="98"/>
      <c r="H263" s="98"/>
      <c r="I263" s="98"/>
      <c r="J263" s="98"/>
      <c r="K263" s="98"/>
      <c r="L263" s="99"/>
    </row>
    <row r="264" spans="3:20" ht="18" customHeight="1" x14ac:dyDescent="0.15">
      <c r="C264" s="100"/>
      <c r="D264" s="101"/>
      <c r="E264" s="102"/>
    </row>
    <row r="265" spans="3:20" ht="18" customHeight="1" x14ac:dyDescent="0.15"/>
    <row r="266" spans="3:20" ht="18" customHeight="1" x14ac:dyDescent="0.15"/>
    <row r="267" spans="3:20" ht="18" customHeight="1" thickBot="1" x14ac:dyDescent="0.2">
      <c r="O267" s="84" t="s">
        <v>282</v>
      </c>
    </row>
    <row r="268" spans="3:20" ht="30" customHeight="1" x14ac:dyDescent="0.15">
      <c r="C268" s="85" t="s">
        <v>162</v>
      </c>
      <c r="D268" s="264" t="s">
        <v>163</v>
      </c>
      <c r="E268" s="264"/>
      <c r="F268" s="86"/>
      <c r="G268" s="86"/>
      <c r="H268" s="86"/>
      <c r="I268" s="86"/>
      <c r="J268" s="86"/>
      <c r="K268" s="86"/>
      <c r="L268" s="87"/>
      <c r="O268" s="84" t="s">
        <v>381</v>
      </c>
    </row>
    <row r="269" spans="3:20" ht="30" customHeight="1" x14ac:dyDescent="0.15">
      <c r="C269" s="262" t="str">
        <f>O268</f>
        <v>自宅等から目的地まで円滑に移動できる道路ネットワークが形成されていると感じている市民の割合（問48）</v>
      </c>
      <c r="D269" s="88" t="s">
        <v>241</v>
      </c>
      <c r="E269" s="89">
        <f>O270</f>
        <v>60.9</v>
      </c>
      <c r="L269" s="90"/>
      <c r="O269" s="92" t="s">
        <v>239</v>
      </c>
      <c r="P269" s="93" t="s">
        <v>170</v>
      </c>
      <c r="Q269" s="93" t="s">
        <v>237</v>
      </c>
      <c r="R269" s="93" t="s">
        <v>286</v>
      </c>
      <c r="S269" s="93" t="s">
        <v>322</v>
      </c>
      <c r="T269" s="92" t="s">
        <v>240</v>
      </c>
    </row>
    <row r="270" spans="3:20" ht="30" customHeight="1" x14ac:dyDescent="0.15">
      <c r="C270" s="262"/>
      <c r="D270" s="94" t="s">
        <v>362</v>
      </c>
      <c r="E270" s="89">
        <v>67.5</v>
      </c>
      <c r="L270" s="90"/>
      <c r="O270" s="95">
        <v>60.9</v>
      </c>
      <c r="P270" s="95">
        <v>60.900000000000006</v>
      </c>
      <c r="Q270" s="95">
        <v>65.2</v>
      </c>
      <c r="R270" s="95">
        <v>65.7</v>
      </c>
      <c r="S270" s="95">
        <v>67.5</v>
      </c>
      <c r="T270" s="95">
        <v>70</v>
      </c>
    </row>
    <row r="271" spans="3:20" ht="30" customHeight="1" thickBot="1" x14ac:dyDescent="0.2">
      <c r="C271" s="263"/>
      <c r="D271" s="96" t="s">
        <v>238</v>
      </c>
      <c r="E271" s="97">
        <f>T270</f>
        <v>70</v>
      </c>
      <c r="F271" s="98"/>
      <c r="G271" s="98"/>
      <c r="H271" s="98"/>
      <c r="I271" s="98"/>
      <c r="J271" s="98"/>
      <c r="K271" s="98"/>
      <c r="L271" s="99"/>
    </row>
    <row r="272" spans="3:20" ht="18" customHeight="1" x14ac:dyDescent="0.15">
      <c r="C272" s="100"/>
      <c r="D272" s="101"/>
      <c r="E272" s="102"/>
    </row>
    <row r="273" spans="3:20" ht="18" customHeight="1" x14ac:dyDescent="0.15"/>
    <row r="274" spans="3:20" ht="18" customHeight="1" x14ac:dyDescent="0.15"/>
    <row r="275" spans="3:20" ht="18" customHeight="1" thickBot="1" x14ac:dyDescent="0.2">
      <c r="O275" s="84" t="s">
        <v>282</v>
      </c>
    </row>
    <row r="276" spans="3:20" ht="30" customHeight="1" x14ac:dyDescent="0.15">
      <c r="C276" s="85" t="s">
        <v>162</v>
      </c>
      <c r="D276" s="264" t="s">
        <v>163</v>
      </c>
      <c r="E276" s="264"/>
      <c r="F276" s="86"/>
      <c r="G276" s="86"/>
      <c r="H276" s="86"/>
      <c r="I276" s="86"/>
      <c r="J276" s="86"/>
      <c r="K276" s="86"/>
      <c r="L276" s="87"/>
      <c r="O276" s="84" t="s">
        <v>382</v>
      </c>
    </row>
    <row r="277" spans="3:20" ht="30" customHeight="1" x14ac:dyDescent="0.15">
      <c r="C277" s="262" t="str">
        <f>O276</f>
        <v>駅周辺の利便性が高いと感じている市民の割合（つつじヶ丘駅・柴崎駅利用者）（問47-1）</v>
      </c>
      <c r="D277" s="88" t="s">
        <v>241</v>
      </c>
      <c r="E277" s="89">
        <f>O278</f>
        <v>38.1</v>
      </c>
      <c r="L277" s="90"/>
      <c r="O277" s="92" t="s">
        <v>239</v>
      </c>
      <c r="P277" s="93" t="s">
        <v>170</v>
      </c>
      <c r="Q277" s="93" t="s">
        <v>237</v>
      </c>
      <c r="R277" s="93" t="s">
        <v>286</v>
      </c>
      <c r="S277" s="93" t="s">
        <v>322</v>
      </c>
      <c r="T277" s="92" t="s">
        <v>240</v>
      </c>
    </row>
    <row r="278" spans="3:20" ht="30" customHeight="1" x14ac:dyDescent="0.15">
      <c r="C278" s="262"/>
      <c r="D278" s="94" t="s">
        <v>362</v>
      </c>
      <c r="E278" s="89">
        <v>46.3</v>
      </c>
      <c r="L278" s="90"/>
      <c r="O278" s="95">
        <v>38.1</v>
      </c>
      <c r="P278" s="95">
        <v>38.1</v>
      </c>
      <c r="Q278" s="95">
        <v>45.4</v>
      </c>
      <c r="R278" s="95">
        <v>41.2</v>
      </c>
      <c r="S278" s="95">
        <v>46.3</v>
      </c>
      <c r="T278" s="95">
        <v>40</v>
      </c>
    </row>
    <row r="279" spans="3:20" ht="30" customHeight="1" thickBot="1" x14ac:dyDescent="0.2">
      <c r="C279" s="263"/>
      <c r="D279" s="96" t="s">
        <v>238</v>
      </c>
      <c r="E279" s="97">
        <f>T278</f>
        <v>40</v>
      </c>
      <c r="F279" s="98"/>
      <c r="G279" s="98"/>
      <c r="H279" s="98"/>
      <c r="I279" s="98"/>
      <c r="J279" s="98"/>
      <c r="K279" s="98"/>
      <c r="L279" s="99"/>
    </row>
    <row r="280" spans="3:20" ht="18" customHeight="1" x14ac:dyDescent="0.15">
      <c r="C280" s="100"/>
      <c r="D280" s="101"/>
      <c r="E280" s="102"/>
    </row>
    <row r="281" spans="3:20" ht="18" customHeight="1" x14ac:dyDescent="0.15"/>
    <row r="282" spans="3:20" ht="18" customHeight="1" x14ac:dyDescent="0.15"/>
    <row r="283" spans="3:20" ht="18" customHeight="1" thickBot="1" x14ac:dyDescent="0.2">
      <c r="O283" s="84" t="s">
        <v>282</v>
      </c>
    </row>
    <row r="284" spans="3:20" ht="30" customHeight="1" x14ac:dyDescent="0.15">
      <c r="C284" s="85" t="s">
        <v>162</v>
      </c>
      <c r="D284" s="264" t="s">
        <v>163</v>
      </c>
      <c r="E284" s="264"/>
      <c r="F284" s="86"/>
      <c r="G284" s="86"/>
      <c r="H284" s="86"/>
      <c r="I284" s="86"/>
      <c r="J284" s="86"/>
      <c r="K284" s="86"/>
      <c r="L284" s="87"/>
      <c r="O284" s="84" t="s">
        <v>383</v>
      </c>
    </row>
    <row r="285" spans="3:20" ht="30" customHeight="1" x14ac:dyDescent="0.15">
      <c r="C285" s="262" t="str">
        <f>O284</f>
        <v>普段利用している道路が通行しやすいと感じている市民の割合（問49）</v>
      </c>
      <c r="D285" s="88" t="s">
        <v>241</v>
      </c>
      <c r="E285" s="89">
        <f>O286</f>
        <v>63.8</v>
      </c>
      <c r="L285" s="90"/>
      <c r="O285" s="92" t="s">
        <v>239</v>
      </c>
      <c r="P285" s="93" t="s">
        <v>170</v>
      </c>
      <c r="Q285" s="93" t="s">
        <v>237</v>
      </c>
      <c r="R285" s="93" t="s">
        <v>286</v>
      </c>
      <c r="S285" s="93" t="s">
        <v>322</v>
      </c>
      <c r="T285" s="92" t="s">
        <v>240</v>
      </c>
    </row>
    <row r="286" spans="3:20" ht="30" customHeight="1" x14ac:dyDescent="0.15">
      <c r="C286" s="262"/>
      <c r="D286" s="94" t="s">
        <v>362</v>
      </c>
      <c r="E286" s="89">
        <v>66.900000000000006</v>
      </c>
      <c r="L286" s="90"/>
      <c r="O286" s="95">
        <v>63.8</v>
      </c>
      <c r="P286" s="95">
        <v>63.8</v>
      </c>
      <c r="Q286" s="95">
        <v>65.400000000000006</v>
      </c>
      <c r="R286" s="95">
        <v>65.099999999999994</v>
      </c>
      <c r="S286" s="95">
        <v>66.900000000000006</v>
      </c>
      <c r="T286" s="95">
        <v>70</v>
      </c>
    </row>
    <row r="287" spans="3:20" ht="30" customHeight="1" thickBot="1" x14ac:dyDescent="0.2">
      <c r="C287" s="263"/>
      <c r="D287" s="96" t="s">
        <v>238</v>
      </c>
      <c r="E287" s="97">
        <f>T286</f>
        <v>70</v>
      </c>
      <c r="F287" s="98"/>
      <c r="G287" s="98"/>
      <c r="H287" s="98"/>
      <c r="I287" s="98"/>
      <c r="J287" s="98"/>
      <c r="K287" s="98"/>
      <c r="L287" s="99"/>
    </row>
    <row r="288" spans="3:20" ht="18" customHeight="1" x14ac:dyDescent="0.15">
      <c r="C288" s="100"/>
      <c r="D288" s="101"/>
      <c r="E288" s="102"/>
    </row>
    <row r="289" spans="3:26" ht="18" customHeight="1" x14ac:dyDescent="0.15"/>
    <row r="290" spans="3:26" ht="18" customHeight="1" x14ac:dyDescent="0.15">
      <c r="V290" s="113"/>
      <c r="W290" s="113"/>
      <c r="X290" s="113"/>
      <c r="Y290" s="113"/>
      <c r="Z290" s="113"/>
    </row>
    <row r="291" spans="3:26" ht="18" customHeight="1" thickBot="1" x14ac:dyDescent="0.2">
      <c r="O291" s="84" t="s">
        <v>283</v>
      </c>
    </row>
    <row r="292" spans="3:26" ht="30" customHeight="1" x14ac:dyDescent="0.15">
      <c r="C292" s="85" t="s">
        <v>162</v>
      </c>
      <c r="D292" s="264" t="s">
        <v>163</v>
      </c>
      <c r="E292" s="264"/>
      <c r="F292" s="86"/>
      <c r="G292" s="86"/>
      <c r="H292" s="86"/>
      <c r="I292" s="86"/>
      <c r="J292" s="86"/>
      <c r="K292" s="86"/>
      <c r="L292" s="87"/>
      <c r="O292" s="84" t="s">
        <v>384</v>
      </c>
    </row>
    <row r="293" spans="3:26" ht="30" customHeight="1" x14ac:dyDescent="0.15">
      <c r="C293" s="262" t="str">
        <f>O292</f>
        <v>市内の公共交通機関（電車・バス）を利用しやすいと感じている市民の割合（問51）</v>
      </c>
      <c r="D293" s="88" t="s">
        <v>241</v>
      </c>
      <c r="E293" s="89">
        <f>O294</f>
        <v>78.5</v>
      </c>
      <c r="L293" s="90"/>
      <c r="O293" s="92" t="s">
        <v>239</v>
      </c>
      <c r="P293" s="93" t="s">
        <v>170</v>
      </c>
      <c r="Q293" s="93" t="s">
        <v>237</v>
      </c>
      <c r="R293" s="93" t="s">
        <v>286</v>
      </c>
      <c r="S293" s="93" t="s">
        <v>322</v>
      </c>
      <c r="T293" s="92" t="s">
        <v>240</v>
      </c>
    </row>
    <row r="294" spans="3:26" ht="30" customHeight="1" x14ac:dyDescent="0.15">
      <c r="C294" s="262"/>
      <c r="D294" s="94" t="s">
        <v>362</v>
      </c>
      <c r="E294" s="89">
        <v>78.2</v>
      </c>
      <c r="L294" s="90"/>
      <c r="O294" s="95">
        <v>78.5</v>
      </c>
      <c r="P294" s="95">
        <v>78.5</v>
      </c>
      <c r="Q294" s="95">
        <v>78.5</v>
      </c>
      <c r="R294" s="95">
        <v>79</v>
      </c>
      <c r="S294" s="95">
        <v>78.2</v>
      </c>
      <c r="T294" s="95">
        <v>80</v>
      </c>
    </row>
    <row r="295" spans="3:26" ht="30" customHeight="1" thickBot="1" x14ac:dyDescent="0.2">
      <c r="C295" s="263"/>
      <c r="D295" s="96" t="s">
        <v>238</v>
      </c>
      <c r="E295" s="97">
        <f>T294</f>
        <v>80</v>
      </c>
      <c r="F295" s="98"/>
      <c r="G295" s="98"/>
      <c r="H295" s="98"/>
      <c r="I295" s="98"/>
      <c r="J295" s="98"/>
      <c r="K295" s="98"/>
      <c r="L295" s="99"/>
    </row>
    <row r="296" spans="3:26" ht="18" customHeight="1" x14ac:dyDescent="0.15">
      <c r="C296" s="100"/>
      <c r="D296" s="101"/>
      <c r="E296" s="102"/>
    </row>
    <row r="297" spans="3:26" ht="18" customHeight="1" x14ac:dyDescent="0.15"/>
    <row r="298" spans="3:26" ht="18" customHeight="1" x14ac:dyDescent="0.15"/>
    <row r="299" spans="3:26" ht="18" customHeight="1" thickBot="1" x14ac:dyDescent="0.2">
      <c r="O299" s="84" t="s">
        <v>284</v>
      </c>
    </row>
    <row r="300" spans="3:26" ht="30" customHeight="1" x14ac:dyDescent="0.15">
      <c r="C300" s="85" t="s">
        <v>162</v>
      </c>
      <c r="D300" s="264" t="s">
        <v>163</v>
      </c>
      <c r="E300" s="264"/>
      <c r="F300" s="86"/>
      <c r="G300" s="86"/>
      <c r="H300" s="86"/>
      <c r="I300" s="86"/>
      <c r="J300" s="86"/>
      <c r="K300" s="86"/>
      <c r="L300" s="87"/>
      <c r="O300" s="84" t="s">
        <v>385</v>
      </c>
    </row>
    <row r="301" spans="3:26" ht="30" customHeight="1" x14ac:dyDescent="0.15">
      <c r="C301" s="262" t="str">
        <f>O300</f>
        <v>環境に配慮した取組を行っている市民の割合（問56）</v>
      </c>
      <c r="D301" s="88" t="s">
        <v>241</v>
      </c>
      <c r="E301" s="89">
        <f>O302</f>
        <v>98.3</v>
      </c>
      <c r="L301" s="90"/>
      <c r="O301" s="92" t="s">
        <v>239</v>
      </c>
      <c r="P301" s="93" t="s">
        <v>170</v>
      </c>
      <c r="Q301" s="93" t="s">
        <v>237</v>
      </c>
      <c r="R301" s="93" t="s">
        <v>286</v>
      </c>
      <c r="S301" s="93" t="s">
        <v>322</v>
      </c>
      <c r="T301" s="92" t="s">
        <v>240</v>
      </c>
    </row>
    <row r="302" spans="3:26" ht="30" customHeight="1" x14ac:dyDescent="0.15">
      <c r="C302" s="262"/>
      <c r="D302" s="94" t="s">
        <v>362</v>
      </c>
      <c r="E302" s="89">
        <v>95.7</v>
      </c>
      <c r="L302" s="90"/>
      <c r="O302" s="95">
        <v>98.3</v>
      </c>
      <c r="P302" s="95">
        <v>98.3</v>
      </c>
      <c r="Q302" s="95">
        <v>97.5</v>
      </c>
      <c r="R302" s="95">
        <v>97.3</v>
      </c>
      <c r="S302" s="95">
        <v>95.7</v>
      </c>
      <c r="T302" s="95">
        <v>99</v>
      </c>
    </row>
    <row r="303" spans="3:26" ht="30" customHeight="1" thickBot="1" x14ac:dyDescent="0.2">
      <c r="C303" s="263"/>
      <c r="D303" s="96" t="s">
        <v>238</v>
      </c>
      <c r="E303" s="97">
        <f>T302</f>
        <v>99</v>
      </c>
      <c r="F303" s="98"/>
      <c r="G303" s="98"/>
      <c r="H303" s="98"/>
      <c r="I303" s="98"/>
      <c r="J303" s="98"/>
      <c r="K303" s="98"/>
      <c r="L303" s="99"/>
      <c r="P303" s="114"/>
    </row>
    <row r="304" spans="3:26" ht="18" customHeight="1" x14ac:dyDescent="0.15">
      <c r="C304" s="100"/>
      <c r="D304" s="101"/>
      <c r="E304" s="102"/>
    </row>
    <row r="305" spans="3:20" ht="18" customHeight="1" x14ac:dyDescent="0.15"/>
    <row r="306" spans="3:20" ht="18" customHeight="1" x14ac:dyDescent="0.15"/>
    <row r="307" spans="3:20" ht="18" customHeight="1" thickBot="1" x14ac:dyDescent="0.2">
      <c r="O307" s="84" t="s">
        <v>285</v>
      </c>
    </row>
    <row r="308" spans="3:20" ht="30" customHeight="1" x14ac:dyDescent="0.15">
      <c r="C308" s="85" t="s">
        <v>162</v>
      </c>
      <c r="D308" s="264" t="s">
        <v>163</v>
      </c>
      <c r="E308" s="264"/>
      <c r="F308" s="86"/>
      <c r="G308" s="86"/>
      <c r="H308" s="86"/>
      <c r="I308" s="86"/>
      <c r="J308" s="86"/>
      <c r="K308" s="86"/>
      <c r="L308" s="87"/>
      <c r="O308" s="84" t="s">
        <v>257</v>
      </c>
    </row>
    <row r="309" spans="3:20" ht="30" customHeight="1" x14ac:dyDescent="0.15">
      <c r="C309" s="262" t="str">
        <f>O308</f>
        <v>騒音や悪臭などの公害対策について不満を感じる市民の割合（問13）</v>
      </c>
      <c r="D309" s="88" t="s">
        <v>241</v>
      </c>
      <c r="E309" s="89">
        <f>O310</f>
        <v>14.4</v>
      </c>
      <c r="L309" s="90"/>
      <c r="O309" s="92" t="s">
        <v>239</v>
      </c>
      <c r="P309" s="93" t="s">
        <v>170</v>
      </c>
      <c r="Q309" s="93" t="s">
        <v>237</v>
      </c>
      <c r="R309" s="93" t="s">
        <v>286</v>
      </c>
      <c r="S309" s="93" t="s">
        <v>322</v>
      </c>
      <c r="T309" s="92" t="s">
        <v>240</v>
      </c>
    </row>
    <row r="310" spans="3:20" ht="30" customHeight="1" x14ac:dyDescent="0.15">
      <c r="C310" s="262"/>
      <c r="D310" s="94" t="s">
        <v>362</v>
      </c>
      <c r="E310" s="89">
        <v>14.5</v>
      </c>
      <c r="L310" s="90"/>
      <c r="O310" s="95">
        <v>14.4</v>
      </c>
      <c r="P310" s="95">
        <v>14.4</v>
      </c>
      <c r="Q310" s="95">
        <v>18.399999999999999</v>
      </c>
      <c r="R310" s="95">
        <v>17.7</v>
      </c>
      <c r="S310" s="95">
        <v>14.5</v>
      </c>
      <c r="T310" s="95">
        <v>12</v>
      </c>
    </row>
    <row r="311" spans="3:20" ht="30" customHeight="1" thickBot="1" x14ac:dyDescent="0.2">
      <c r="C311" s="263"/>
      <c r="D311" s="96" t="s">
        <v>238</v>
      </c>
      <c r="E311" s="97">
        <f>T310</f>
        <v>12</v>
      </c>
      <c r="F311" s="98"/>
      <c r="G311" s="98"/>
      <c r="H311" s="98"/>
      <c r="I311" s="98"/>
      <c r="J311" s="98"/>
      <c r="K311" s="98"/>
      <c r="L311" s="99"/>
    </row>
    <row r="312" spans="3:20" ht="18" customHeight="1" x14ac:dyDescent="0.15">
      <c r="C312" s="100"/>
      <c r="D312" s="101"/>
      <c r="E312" s="102"/>
    </row>
    <row r="313" spans="3:20" ht="18" customHeight="1" x14ac:dyDescent="0.15"/>
  </sheetData>
  <mergeCells count="78">
    <mergeCell ref="C21:C23"/>
    <mergeCell ref="D4:E4"/>
    <mergeCell ref="C5:C7"/>
    <mergeCell ref="D12:E12"/>
    <mergeCell ref="C13:C15"/>
    <mergeCell ref="D20:E20"/>
    <mergeCell ref="C69:C71"/>
    <mergeCell ref="D28:E28"/>
    <mergeCell ref="C29:C31"/>
    <mergeCell ref="D36:E36"/>
    <mergeCell ref="C37:C39"/>
    <mergeCell ref="D44:E44"/>
    <mergeCell ref="C45:C47"/>
    <mergeCell ref="D52:E52"/>
    <mergeCell ref="C53:C55"/>
    <mergeCell ref="D60:E60"/>
    <mergeCell ref="C61:C63"/>
    <mergeCell ref="D68:E68"/>
    <mergeCell ref="C117:C119"/>
    <mergeCell ref="D76:E76"/>
    <mergeCell ref="C77:C79"/>
    <mergeCell ref="D84:E84"/>
    <mergeCell ref="C85:C87"/>
    <mergeCell ref="D92:E92"/>
    <mergeCell ref="C93:C95"/>
    <mergeCell ref="D100:E100"/>
    <mergeCell ref="C101:C103"/>
    <mergeCell ref="D108:E108"/>
    <mergeCell ref="C109:C111"/>
    <mergeCell ref="D116:E116"/>
    <mergeCell ref="C165:C167"/>
    <mergeCell ref="D124:E124"/>
    <mergeCell ref="C125:C127"/>
    <mergeCell ref="D132:E132"/>
    <mergeCell ref="C133:C135"/>
    <mergeCell ref="D140:E140"/>
    <mergeCell ref="C141:C143"/>
    <mergeCell ref="D148:E148"/>
    <mergeCell ref="C149:C151"/>
    <mergeCell ref="D156:E156"/>
    <mergeCell ref="C157:C159"/>
    <mergeCell ref="D164:E164"/>
    <mergeCell ref="C213:C215"/>
    <mergeCell ref="D172:E172"/>
    <mergeCell ref="C173:C175"/>
    <mergeCell ref="D180:E180"/>
    <mergeCell ref="C181:C183"/>
    <mergeCell ref="D188:E188"/>
    <mergeCell ref="C189:C191"/>
    <mergeCell ref="D196:E196"/>
    <mergeCell ref="C197:C199"/>
    <mergeCell ref="D204:E204"/>
    <mergeCell ref="C205:C207"/>
    <mergeCell ref="D212:E212"/>
    <mergeCell ref="C261:C263"/>
    <mergeCell ref="D220:E220"/>
    <mergeCell ref="C221:C223"/>
    <mergeCell ref="D228:E228"/>
    <mergeCell ref="C229:C231"/>
    <mergeCell ref="D236:E236"/>
    <mergeCell ref="C237:C239"/>
    <mergeCell ref="D244:E244"/>
    <mergeCell ref="C245:C247"/>
    <mergeCell ref="D252:E252"/>
    <mergeCell ref="C253:C255"/>
    <mergeCell ref="D260:E260"/>
    <mergeCell ref="C309:C311"/>
    <mergeCell ref="D268:E268"/>
    <mergeCell ref="C269:C271"/>
    <mergeCell ref="D276:E276"/>
    <mergeCell ref="C277:C279"/>
    <mergeCell ref="D284:E284"/>
    <mergeCell ref="C285:C287"/>
    <mergeCell ref="D292:E292"/>
    <mergeCell ref="C293:C295"/>
    <mergeCell ref="D300:E300"/>
    <mergeCell ref="C301:C303"/>
    <mergeCell ref="D308:E308"/>
  </mergeCells>
  <phoneticPr fontId="2"/>
  <pageMargins left="0.11811023622047245" right="0.11811023622047245" top="0.74803149606299213" bottom="0.74803149606299213" header="0.31496062992125984" footer="0.31496062992125984"/>
  <pageSetup paperSize="9" scale="86" orientation="portrait" r:id="rId1"/>
  <rowBreaks count="5" manualBreakCount="5">
    <brk id="41" min="1" max="12" man="1"/>
    <brk id="81" min="1" max="12" man="1"/>
    <brk id="121" min="1" max="12" man="1"/>
    <brk id="161" min="1" max="12" man="1"/>
    <brk id="201" min="1"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6"/>
  <sheetViews>
    <sheetView zoomScaleNormal="100" zoomScaleSheetLayoutView="100" workbookViewId="0">
      <selection activeCell="M19" sqref="M19"/>
    </sheetView>
  </sheetViews>
  <sheetFormatPr defaultColWidth="8.75" defaultRowHeight="20.100000000000001" customHeight="1" x14ac:dyDescent="0.15"/>
  <cols>
    <col min="1" max="2" width="1.75" style="8" customWidth="1"/>
    <col min="3" max="3" width="21.625" style="8" customWidth="1"/>
    <col min="4" max="13" width="8.625" style="8" customWidth="1"/>
    <col min="14" max="14" width="5.75" style="8" customWidth="1"/>
    <col min="15" max="16" width="1.75" style="8" customWidth="1"/>
    <col min="17" max="17" width="16.125" style="8" bestFit="1" customWidth="1"/>
    <col min="18" max="18" width="13.75" style="8" customWidth="1"/>
    <col min="19" max="19" width="20.75" style="8" customWidth="1"/>
    <col min="20" max="22" width="8.75" style="8"/>
    <col min="23" max="23" width="8.75" style="8" customWidth="1"/>
    <col min="24" max="24" width="9.25" style="8" bestFit="1" customWidth="1"/>
    <col min="25" max="16384" width="8.75" style="8"/>
  </cols>
  <sheetData>
    <row r="1" spans="1:28" ht="20.100000000000001" customHeight="1" x14ac:dyDescent="0.15">
      <c r="A1" s="7"/>
    </row>
    <row r="4" spans="1:28" ht="20.100000000000001" customHeight="1" x14ac:dyDescent="0.15">
      <c r="Q4" s="9"/>
      <c r="R4" s="10"/>
      <c r="S4" s="11" t="s">
        <v>20</v>
      </c>
      <c r="T4" s="12">
        <v>1</v>
      </c>
      <c r="U4" s="12">
        <v>1</v>
      </c>
      <c r="V4" s="12">
        <v>1</v>
      </c>
      <c r="W4" s="12">
        <v>1</v>
      </c>
      <c r="X4" s="12">
        <v>1</v>
      </c>
      <c r="Y4" s="12">
        <v>1</v>
      </c>
      <c r="Z4" s="12">
        <v>1</v>
      </c>
      <c r="AA4" s="12">
        <v>1</v>
      </c>
    </row>
    <row r="5" spans="1:28" ht="20.100000000000001" customHeight="1" x14ac:dyDescent="0.15">
      <c r="Q5" s="9" t="s">
        <v>17</v>
      </c>
      <c r="R5" s="10" t="s">
        <v>18</v>
      </c>
      <c r="S5" s="9" t="s">
        <v>19</v>
      </c>
      <c r="T5" s="13" t="s">
        <v>11</v>
      </c>
      <c r="U5" s="13" t="s">
        <v>12</v>
      </c>
      <c r="V5" s="13" t="s">
        <v>13</v>
      </c>
      <c r="W5" s="13" t="s">
        <v>14</v>
      </c>
      <c r="X5" s="13" t="s">
        <v>15</v>
      </c>
      <c r="Y5" s="13" t="s">
        <v>21</v>
      </c>
      <c r="Z5" s="13" t="s">
        <v>16</v>
      </c>
      <c r="AA5" s="13" t="s">
        <v>22</v>
      </c>
    </row>
    <row r="6" spans="1:28" ht="20.100000000000001" customHeight="1" x14ac:dyDescent="0.15">
      <c r="Q6" s="14" t="str">
        <f>"回答者構成"&amp;CHAR(10)</f>
        <v xml:space="preserve">回答者構成
</v>
      </c>
      <c r="R6" s="16">
        <v>1370</v>
      </c>
      <c r="S6" s="15" t="str">
        <f>Q6&amp;"(n="&amp;TEXT(R6,"#,##0")&amp;")"</f>
        <v>回答者構成
(n=1,370)</v>
      </c>
      <c r="T6" s="80">
        <f>X11</f>
        <v>2.1897810218978102</v>
      </c>
      <c r="U6" s="17">
        <f>X12</f>
        <v>6.5693430656934311</v>
      </c>
      <c r="V6" s="18">
        <f>X14</f>
        <v>12.043795620437956</v>
      </c>
      <c r="W6" s="19">
        <f>X16</f>
        <v>15.474452554744525</v>
      </c>
      <c r="X6" s="20">
        <f>X18</f>
        <v>19.708029197080293</v>
      </c>
      <c r="Y6" s="21">
        <f>X20</f>
        <v>16.642335766423358</v>
      </c>
      <c r="Z6" s="22">
        <f>X22</f>
        <v>26.642335766423358</v>
      </c>
      <c r="AA6" s="80">
        <f>X24</f>
        <v>0.72992700729927007</v>
      </c>
      <c r="AB6" s="25"/>
    </row>
    <row r="7" spans="1:28" ht="20.100000000000001" customHeight="1" x14ac:dyDescent="0.15">
      <c r="Q7" s="104" t="str">
        <f>"調布市人口構成"&amp;CHAR(10)</f>
        <v xml:space="preserve">調布市人口構成
</v>
      </c>
      <c r="R7" s="201">
        <v>205095</v>
      </c>
      <c r="S7" s="105" t="str">
        <f>Q7&amp;"(n="&amp;TEXT(R7,"#,##0")&amp;")"</f>
        <v>調布市人口構成
(n=205,095)</v>
      </c>
      <c r="T7" s="106">
        <v>4.0595821448596991</v>
      </c>
      <c r="U7" s="106">
        <v>13.396718593822374</v>
      </c>
      <c r="V7" s="107">
        <v>13.810673102708501</v>
      </c>
      <c r="W7" s="108">
        <v>17.000414442087813</v>
      </c>
      <c r="X7" s="109">
        <v>18.861503205831443</v>
      </c>
      <c r="Y7" s="110">
        <v>12.722884516931178</v>
      </c>
      <c r="Z7" s="111">
        <v>20.14822399375899</v>
      </c>
      <c r="AA7" s="106">
        <v>0</v>
      </c>
      <c r="AB7" s="25"/>
    </row>
    <row r="10" spans="1:28" ht="20.100000000000001" customHeight="1" x14ac:dyDescent="0.15">
      <c r="T10" s="78" t="s">
        <v>23</v>
      </c>
      <c r="U10" s="79"/>
      <c r="V10" s="78"/>
      <c r="W10" s="78"/>
      <c r="X10" s="8" t="s">
        <v>131</v>
      </c>
    </row>
    <row r="11" spans="1:28" ht="20.100000000000001" customHeight="1" x14ac:dyDescent="0.15">
      <c r="T11" s="58" t="s">
        <v>24</v>
      </c>
      <c r="U11" s="57" t="s">
        <v>11</v>
      </c>
      <c r="V11" s="54">
        <v>30</v>
      </c>
      <c r="W11" s="53">
        <f>V11/V$25*100</f>
        <v>2.1897810218978102</v>
      </c>
      <c r="X11" s="46">
        <f>W11</f>
        <v>2.1897810218978102</v>
      </c>
    </row>
    <row r="12" spans="1:28" ht="20.100000000000001" customHeight="1" x14ac:dyDescent="0.15">
      <c r="T12" s="77" t="s">
        <v>25</v>
      </c>
      <c r="U12" s="76" t="s">
        <v>26</v>
      </c>
      <c r="V12" s="75">
        <v>29</v>
      </c>
      <c r="W12" s="53">
        <f t="shared" ref="W12:W25" si="0">V12/V$25*100</f>
        <v>2.1167883211678831</v>
      </c>
      <c r="X12" s="52">
        <f>W12+W13</f>
        <v>6.5693430656934311</v>
      </c>
    </row>
    <row r="13" spans="1:28" ht="20.100000000000001" customHeight="1" x14ac:dyDescent="0.15">
      <c r="T13" s="77" t="s">
        <v>27</v>
      </c>
      <c r="U13" s="76" t="s">
        <v>28</v>
      </c>
      <c r="V13" s="75">
        <v>61</v>
      </c>
      <c r="W13" s="53">
        <f t="shared" si="0"/>
        <v>4.452554744525548</v>
      </c>
      <c r="X13" s="52"/>
    </row>
    <row r="14" spans="1:28" ht="20.100000000000001" customHeight="1" x14ac:dyDescent="0.15">
      <c r="T14" s="74" t="s">
        <v>29</v>
      </c>
      <c r="U14" s="73" t="s">
        <v>30</v>
      </c>
      <c r="V14" s="72">
        <v>70</v>
      </c>
      <c r="W14" s="53">
        <f t="shared" si="0"/>
        <v>5.1094890510948909</v>
      </c>
      <c r="X14" s="51">
        <f>W14+W15</f>
        <v>12.043795620437956</v>
      </c>
    </row>
    <row r="15" spans="1:28" ht="20.100000000000001" customHeight="1" x14ac:dyDescent="0.15">
      <c r="T15" s="74" t="s">
        <v>31</v>
      </c>
      <c r="U15" s="73" t="s">
        <v>32</v>
      </c>
      <c r="V15" s="72">
        <v>95</v>
      </c>
      <c r="W15" s="53">
        <f t="shared" si="0"/>
        <v>6.9343065693430654</v>
      </c>
      <c r="X15" s="51"/>
    </row>
    <row r="16" spans="1:28" ht="20.100000000000001" customHeight="1" x14ac:dyDescent="0.15">
      <c r="T16" s="71" t="s">
        <v>33</v>
      </c>
      <c r="U16" s="70" t="s">
        <v>34</v>
      </c>
      <c r="V16" s="69">
        <v>100</v>
      </c>
      <c r="W16" s="53">
        <f t="shared" si="0"/>
        <v>7.2992700729926998</v>
      </c>
      <c r="X16" s="50">
        <f>W16+W17</f>
        <v>15.474452554744525</v>
      </c>
    </row>
    <row r="17" spans="3:24" ht="20.100000000000001" customHeight="1" x14ac:dyDescent="0.15">
      <c r="C17" s="62"/>
      <c r="T17" s="71" t="s">
        <v>35</v>
      </c>
      <c r="U17" s="70" t="s">
        <v>36</v>
      </c>
      <c r="V17" s="69">
        <v>112</v>
      </c>
      <c r="W17" s="53">
        <f t="shared" si="0"/>
        <v>8.1751824817518255</v>
      </c>
      <c r="X17" s="50"/>
    </row>
    <row r="18" spans="3:24" ht="20.100000000000001" customHeight="1" x14ac:dyDescent="0.15">
      <c r="C18" s="83"/>
      <c r="T18" s="68" t="s">
        <v>37</v>
      </c>
      <c r="U18" s="67" t="s">
        <v>38</v>
      </c>
      <c r="V18" s="66">
        <v>144</v>
      </c>
      <c r="W18" s="53">
        <f t="shared" si="0"/>
        <v>10.510948905109489</v>
      </c>
      <c r="X18" s="49">
        <f>W18+W19</f>
        <v>19.708029197080293</v>
      </c>
    </row>
    <row r="19" spans="3:24" ht="20.100000000000001" customHeight="1" x14ac:dyDescent="0.15">
      <c r="T19" s="68" t="s">
        <v>39</v>
      </c>
      <c r="U19" s="67" t="s">
        <v>40</v>
      </c>
      <c r="V19" s="66">
        <v>126</v>
      </c>
      <c r="W19" s="53">
        <f t="shared" si="0"/>
        <v>9.1970802919708028</v>
      </c>
      <c r="X19" s="49"/>
    </row>
    <row r="20" spans="3:24" ht="20.100000000000001" customHeight="1" x14ac:dyDescent="0.15">
      <c r="C20" s="62"/>
      <c r="T20" s="65" t="s">
        <v>41</v>
      </c>
      <c r="U20" s="64" t="s">
        <v>42</v>
      </c>
      <c r="V20" s="63">
        <v>125</v>
      </c>
      <c r="W20" s="53">
        <f t="shared" si="0"/>
        <v>9.1240875912408761</v>
      </c>
      <c r="X20" s="48">
        <f>W20+W21</f>
        <v>16.642335766423358</v>
      </c>
    </row>
    <row r="21" spans="3:24" ht="20.100000000000001" customHeight="1" x14ac:dyDescent="0.15">
      <c r="C21" s="62"/>
      <c r="T21" s="65" t="s">
        <v>43</v>
      </c>
      <c r="U21" s="64" t="s">
        <v>44</v>
      </c>
      <c r="V21" s="63">
        <v>103</v>
      </c>
      <c r="W21" s="53">
        <f t="shared" si="0"/>
        <v>7.5182481751824817</v>
      </c>
      <c r="X21" s="48"/>
    </row>
    <row r="22" spans="3:24" ht="20.100000000000001" customHeight="1" x14ac:dyDescent="0.15">
      <c r="C22" s="62"/>
      <c r="T22" s="61" t="s">
        <v>45</v>
      </c>
      <c r="U22" s="60" t="s">
        <v>46</v>
      </c>
      <c r="V22" s="59">
        <v>172</v>
      </c>
      <c r="W22" s="53">
        <f t="shared" si="0"/>
        <v>12.554744525547445</v>
      </c>
      <c r="X22" s="47">
        <f>W22+W23</f>
        <v>26.642335766423358</v>
      </c>
    </row>
    <row r="23" spans="3:24" ht="20.100000000000001" customHeight="1" x14ac:dyDescent="0.15">
      <c r="C23" s="62"/>
      <c r="T23" s="61" t="s">
        <v>47</v>
      </c>
      <c r="U23" s="60" t="s">
        <v>48</v>
      </c>
      <c r="V23" s="59">
        <v>193</v>
      </c>
      <c r="W23" s="53">
        <f t="shared" si="0"/>
        <v>14.087591240875913</v>
      </c>
      <c r="X23" s="47"/>
    </row>
    <row r="24" spans="3:24" ht="20.100000000000001" customHeight="1" x14ac:dyDescent="0.15">
      <c r="T24" s="58" t="s">
        <v>49</v>
      </c>
      <c r="U24" s="57" t="s">
        <v>22</v>
      </c>
      <c r="V24" s="54">
        <v>10</v>
      </c>
      <c r="W24" s="53">
        <f t="shared" si="0"/>
        <v>0.72992700729927007</v>
      </c>
      <c r="X24" s="46">
        <f>W24</f>
        <v>0.72992700729927007</v>
      </c>
    </row>
    <row r="25" spans="3:24" ht="20.100000000000001" customHeight="1" x14ac:dyDescent="0.15">
      <c r="T25" s="56"/>
      <c r="U25" s="55" t="s">
        <v>50</v>
      </c>
      <c r="V25" s="54">
        <v>1370</v>
      </c>
      <c r="W25" s="53">
        <f t="shared" si="0"/>
        <v>100</v>
      </c>
      <c r="X25" s="45"/>
    </row>
    <row r="28" spans="3:24" ht="20.100000000000001" customHeight="1" x14ac:dyDescent="0.15">
      <c r="U28" s="45"/>
      <c r="V28" s="45"/>
      <c r="W28" s="45"/>
    </row>
    <row r="29" spans="3:24" ht="20.100000000000001" customHeight="1" x14ac:dyDescent="0.15">
      <c r="U29" s="45"/>
      <c r="V29" s="45"/>
      <c r="W29" s="53"/>
    </row>
    <row r="30" spans="3:24" ht="20.100000000000001" customHeight="1" x14ac:dyDescent="0.15">
      <c r="U30" s="45"/>
      <c r="V30" s="45"/>
      <c r="W30" s="53"/>
    </row>
    <row r="31" spans="3:24" ht="20.100000000000001" customHeight="1" x14ac:dyDescent="0.15">
      <c r="U31" s="45"/>
      <c r="V31" s="45"/>
      <c r="W31" s="53"/>
    </row>
    <row r="32" spans="3:24" ht="20.100000000000001" customHeight="1" x14ac:dyDescent="0.15">
      <c r="U32" s="45"/>
      <c r="V32" s="45"/>
      <c r="W32" s="53"/>
    </row>
    <row r="33" spans="21:23" ht="20.100000000000001" customHeight="1" x14ac:dyDescent="0.15">
      <c r="U33" s="45"/>
      <c r="V33" s="45"/>
      <c r="W33" s="53"/>
    </row>
    <row r="34" spans="21:23" ht="20.100000000000001" customHeight="1" x14ac:dyDescent="0.15">
      <c r="U34" s="45"/>
      <c r="V34" s="45"/>
      <c r="W34" s="53"/>
    </row>
    <row r="35" spans="21:23" ht="20.100000000000001" customHeight="1" x14ac:dyDescent="0.15">
      <c r="U35" s="45"/>
      <c r="V35" s="45"/>
      <c r="W35" s="53"/>
    </row>
    <row r="36" spans="21:23" ht="20.100000000000001" customHeight="1" x14ac:dyDescent="0.15">
      <c r="U36" s="45"/>
      <c r="V36" s="45"/>
      <c r="W36" s="53"/>
    </row>
  </sheetData>
  <phoneticPr fontId="2"/>
  <pageMargins left="0" right="0" top="0.39370078740157483" bottom="0"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O18"/>
  <sheetViews>
    <sheetView zoomScaleNormal="100" workbookViewId="0">
      <selection activeCell="E20" sqref="E20"/>
    </sheetView>
  </sheetViews>
  <sheetFormatPr defaultColWidth="9" defaultRowHeight="19.5" x14ac:dyDescent="0.15"/>
  <cols>
    <col min="1" max="2" width="2.625" style="26" customWidth="1"/>
    <col min="3" max="3" width="13.875" style="26" customWidth="1"/>
    <col min="4" max="6" width="31.625" style="26" customWidth="1"/>
    <col min="7" max="8" width="2.625" style="26" customWidth="1"/>
    <col min="9" max="9" width="13.875" style="26" bestFit="1" customWidth="1"/>
    <col min="10" max="16384" width="9" style="26"/>
  </cols>
  <sheetData>
    <row r="3" spans="3:15" ht="20.25" thickBot="1" x14ac:dyDescent="0.2">
      <c r="C3" s="26" t="s">
        <v>51</v>
      </c>
      <c r="I3" s="26" t="s">
        <v>173</v>
      </c>
      <c r="O3" s="26" t="s">
        <v>174</v>
      </c>
    </row>
    <row r="4" spans="3:15" x14ac:dyDescent="0.15">
      <c r="C4" s="210" t="s">
        <v>52</v>
      </c>
      <c r="D4" s="212" t="s">
        <v>53</v>
      </c>
      <c r="E4" s="213"/>
      <c r="F4" s="214"/>
    </row>
    <row r="5" spans="3:15" x14ac:dyDescent="0.15">
      <c r="C5" s="211"/>
      <c r="D5" s="115" t="s">
        <v>54</v>
      </c>
      <c r="E5" s="115" t="s">
        <v>55</v>
      </c>
      <c r="F5" s="116" t="s">
        <v>56</v>
      </c>
    </row>
    <row r="6" spans="3:15" ht="39" customHeight="1" x14ac:dyDescent="0.15">
      <c r="C6" s="207" t="s">
        <v>179</v>
      </c>
      <c r="D6" s="191" t="s">
        <v>324</v>
      </c>
      <c r="E6" s="192" t="s">
        <v>325</v>
      </c>
      <c r="F6" s="193" t="s">
        <v>171</v>
      </c>
    </row>
    <row r="7" spans="3:15" ht="30" customHeight="1" x14ac:dyDescent="0.15">
      <c r="C7" s="208"/>
      <c r="D7" s="194">
        <v>19.899999999999999</v>
      </c>
      <c r="E7" s="194">
        <v>18.2</v>
      </c>
      <c r="F7" s="195">
        <v>17.3</v>
      </c>
    </row>
    <row r="8" spans="3:15" ht="28.5" x14ac:dyDescent="0.15">
      <c r="C8" s="215" t="s">
        <v>57</v>
      </c>
      <c r="D8" s="119" t="s">
        <v>175</v>
      </c>
      <c r="E8" s="120" t="s">
        <v>58</v>
      </c>
      <c r="F8" s="121" t="s">
        <v>176</v>
      </c>
    </row>
    <row r="9" spans="3:15" ht="30" customHeight="1" x14ac:dyDescent="0.15">
      <c r="C9" s="208"/>
      <c r="D9" s="117">
        <v>44</v>
      </c>
      <c r="E9" s="117">
        <v>22.1</v>
      </c>
      <c r="F9" s="118">
        <v>15.2</v>
      </c>
    </row>
    <row r="10" spans="3:15" x14ac:dyDescent="0.15">
      <c r="C10" s="207" t="s">
        <v>59</v>
      </c>
      <c r="D10" s="196" t="s">
        <v>60</v>
      </c>
      <c r="E10" s="196" t="s">
        <v>62</v>
      </c>
      <c r="F10" s="197" t="s">
        <v>61</v>
      </c>
    </row>
    <row r="11" spans="3:15" ht="30" customHeight="1" x14ac:dyDescent="0.15">
      <c r="C11" s="208"/>
      <c r="D11" s="194">
        <v>42.3</v>
      </c>
      <c r="E11" s="194">
        <v>23.8</v>
      </c>
      <c r="F11" s="195">
        <v>23.2</v>
      </c>
    </row>
    <row r="12" spans="3:15" x14ac:dyDescent="0.15">
      <c r="C12" s="207" t="s">
        <v>63</v>
      </c>
      <c r="D12" s="196" t="s">
        <v>64</v>
      </c>
      <c r="E12" s="196" t="s">
        <v>65</v>
      </c>
      <c r="F12" s="197" t="s">
        <v>66</v>
      </c>
    </row>
    <row r="13" spans="3:15" ht="30" customHeight="1" x14ac:dyDescent="0.15">
      <c r="C13" s="208"/>
      <c r="D13" s="194">
        <v>33.200000000000003</v>
      </c>
      <c r="E13" s="194">
        <v>22</v>
      </c>
      <c r="F13" s="195">
        <v>18.5</v>
      </c>
    </row>
    <row r="14" spans="3:15" ht="28.5" x14ac:dyDescent="0.15">
      <c r="C14" s="207" t="s">
        <v>67</v>
      </c>
      <c r="D14" s="119" t="s">
        <v>175</v>
      </c>
      <c r="E14" s="119" t="s">
        <v>176</v>
      </c>
      <c r="F14" s="121" t="s">
        <v>386</v>
      </c>
    </row>
    <row r="15" spans="3:15" ht="30" customHeight="1" thickBot="1" x14ac:dyDescent="0.2">
      <c r="C15" s="209"/>
      <c r="D15" s="122">
        <v>34.799999999999997</v>
      </c>
      <c r="E15" s="122">
        <v>22.6</v>
      </c>
      <c r="F15" s="123">
        <v>8.8000000000000007</v>
      </c>
    </row>
    <row r="17" spans="3:3" x14ac:dyDescent="0.15">
      <c r="C17" s="83"/>
    </row>
    <row r="18" spans="3:3" x14ac:dyDescent="0.15">
      <c r="C18" s="83"/>
    </row>
  </sheetData>
  <mergeCells count="7">
    <mergeCell ref="C10:C11"/>
    <mergeCell ref="C12:C13"/>
    <mergeCell ref="C14:C15"/>
    <mergeCell ref="C4:C5"/>
    <mergeCell ref="D4:F4"/>
    <mergeCell ref="C8:C9"/>
    <mergeCell ref="C6:C7"/>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N3:Y17"/>
  <sheetViews>
    <sheetView zoomScaleNormal="100" zoomScaleSheetLayoutView="100" workbookViewId="0">
      <selection activeCell="K22" sqref="K22"/>
    </sheetView>
  </sheetViews>
  <sheetFormatPr defaultColWidth="9" defaultRowHeight="14.25" x14ac:dyDescent="0.15"/>
  <cols>
    <col min="1" max="2" width="2.625" style="2" customWidth="1"/>
    <col min="3" max="3" width="9" style="2"/>
    <col min="4" max="11" width="9.625" style="2" customWidth="1"/>
    <col min="12" max="13" width="2.625" style="2" customWidth="1"/>
    <col min="14" max="16384" width="9" style="2"/>
  </cols>
  <sheetData>
    <row r="3" spans="14:25" x14ac:dyDescent="0.15">
      <c r="N3" s="2" t="s">
        <v>68</v>
      </c>
    </row>
    <row r="4" spans="14:25" x14ac:dyDescent="0.15">
      <c r="N4" s="28" t="s">
        <v>1</v>
      </c>
      <c r="O4" s="28" t="s">
        <v>2</v>
      </c>
      <c r="P4" s="28" t="s">
        <v>3</v>
      </c>
      <c r="Q4" s="28" t="s">
        <v>4</v>
      </c>
      <c r="R4" s="28" t="s">
        <v>69</v>
      </c>
      <c r="S4" s="28" t="s">
        <v>6</v>
      </c>
      <c r="T4" s="28" t="s">
        <v>7</v>
      </c>
      <c r="U4" s="28" t="s">
        <v>10</v>
      </c>
      <c r="V4" s="28" t="s">
        <v>170</v>
      </c>
      <c r="W4" s="28" t="s">
        <v>178</v>
      </c>
      <c r="X4" s="28" t="s">
        <v>286</v>
      </c>
      <c r="Y4" s="28" t="s">
        <v>321</v>
      </c>
    </row>
    <row r="5" spans="14:25" x14ac:dyDescent="0.15">
      <c r="N5" s="4">
        <v>86.4</v>
      </c>
      <c r="O5" s="4">
        <v>85.8</v>
      </c>
      <c r="P5" s="4">
        <v>85.9</v>
      </c>
      <c r="Q5" s="4">
        <v>85.7</v>
      </c>
      <c r="R5" s="4">
        <v>85.1</v>
      </c>
      <c r="S5" s="29">
        <v>89.173372348207764</v>
      </c>
      <c r="T5" s="29">
        <v>85.84905660377359</v>
      </c>
      <c r="U5" s="29">
        <v>89.4</v>
      </c>
      <c r="V5" s="29">
        <v>88.9</v>
      </c>
      <c r="W5" s="29">
        <v>87.699999999999989</v>
      </c>
      <c r="X5" s="29">
        <v>88.4</v>
      </c>
      <c r="Y5" s="29">
        <f>T12</f>
        <v>91.751824817518255</v>
      </c>
    </row>
    <row r="6" spans="14:25" x14ac:dyDescent="0.15">
      <c r="N6" s="1"/>
    </row>
    <row r="8" spans="14:25" x14ac:dyDescent="0.15">
      <c r="Q8" s="30"/>
      <c r="R8" s="31"/>
    </row>
    <row r="9" spans="14:25" x14ac:dyDescent="0.15">
      <c r="Q9" s="30"/>
      <c r="R9" s="31"/>
    </row>
    <row r="10" spans="14:25" x14ac:dyDescent="0.15">
      <c r="Q10" s="30"/>
      <c r="R10" s="32"/>
    </row>
    <row r="11" spans="14:25" x14ac:dyDescent="0.15">
      <c r="N11" s="34" t="s">
        <v>72</v>
      </c>
      <c r="Q11" s="23"/>
      <c r="R11" s="24"/>
      <c r="S11" s="35"/>
    </row>
    <row r="12" spans="14:25" x14ac:dyDescent="0.15">
      <c r="N12" s="33" t="s">
        <v>24</v>
      </c>
      <c r="O12" s="37" t="s">
        <v>70</v>
      </c>
      <c r="P12" s="37"/>
      <c r="Q12" s="37"/>
      <c r="R12" s="2">
        <v>898</v>
      </c>
      <c r="S12" s="36">
        <f>R12/R$17*100</f>
        <v>65.547445255474457</v>
      </c>
      <c r="T12" s="38">
        <f>S12+S13</f>
        <v>91.751824817518255</v>
      </c>
    </row>
    <row r="13" spans="14:25" x14ac:dyDescent="0.15">
      <c r="N13" s="37" t="s">
        <v>25</v>
      </c>
      <c r="O13" s="37" t="s">
        <v>71</v>
      </c>
      <c r="P13" s="37"/>
      <c r="Q13" s="37"/>
      <c r="R13" s="2">
        <v>359</v>
      </c>
      <c r="S13" s="36">
        <f t="shared" ref="S13:S17" si="0">R13/R$17*100</f>
        <v>26.204379562043794</v>
      </c>
      <c r="T13" s="38"/>
    </row>
    <row r="14" spans="14:25" x14ac:dyDescent="0.15">
      <c r="N14" s="2" t="s">
        <v>27</v>
      </c>
      <c r="O14" s="2" t="s">
        <v>73</v>
      </c>
      <c r="R14" s="2">
        <v>59</v>
      </c>
      <c r="S14" s="36">
        <f t="shared" si="0"/>
        <v>4.3065693430656937</v>
      </c>
      <c r="T14" s="36"/>
    </row>
    <row r="15" spans="14:25" x14ac:dyDescent="0.15">
      <c r="N15" s="2" t="s">
        <v>29</v>
      </c>
      <c r="O15" s="2" t="s">
        <v>74</v>
      </c>
      <c r="R15" s="2">
        <v>33</v>
      </c>
      <c r="S15" s="36">
        <f t="shared" si="0"/>
        <v>2.4087591240875912</v>
      </c>
      <c r="T15" s="36"/>
    </row>
    <row r="16" spans="14:25" x14ac:dyDescent="0.15">
      <c r="N16" s="2" t="s">
        <v>31</v>
      </c>
      <c r="O16" s="2" t="s">
        <v>22</v>
      </c>
      <c r="R16" s="2">
        <v>21</v>
      </c>
      <c r="S16" s="36">
        <f t="shared" si="0"/>
        <v>1.5328467153284671</v>
      </c>
      <c r="T16" s="36"/>
    </row>
    <row r="17" spans="15:20" x14ac:dyDescent="0.15">
      <c r="O17" s="2" t="s">
        <v>50</v>
      </c>
      <c r="R17" s="2">
        <v>1370</v>
      </c>
      <c r="S17" s="36">
        <f t="shared" si="0"/>
        <v>100</v>
      </c>
      <c r="T17" s="36"/>
    </row>
  </sheetData>
  <phoneticPr fontId="2"/>
  <pageMargins left="0.7" right="0.7" top="0.75" bottom="0.75" header="0.3" footer="0.3"/>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L21"/>
  <sheetViews>
    <sheetView zoomScaleNormal="100" workbookViewId="0">
      <selection activeCell="E22" sqref="E22"/>
    </sheetView>
  </sheetViews>
  <sheetFormatPr defaultColWidth="9" defaultRowHeight="14.25" x14ac:dyDescent="0.15"/>
  <cols>
    <col min="1" max="2" width="2.625" style="2" customWidth="1"/>
    <col min="3" max="3" width="4.25" style="2" customWidth="1"/>
    <col min="4" max="4" width="3.25" style="2" customWidth="1"/>
    <col min="5" max="5" width="44.25" style="2" customWidth="1"/>
    <col min="6" max="6" width="11.625" style="2" customWidth="1"/>
    <col min="7" max="7" width="17.25" style="2" bestFit="1" customWidth="1"/>
    <col min="8" max="9" width="2.625" style="2" customWidth="1"/>
    <col min="10" max="10" width="9" style="2"/>
    <col min="11" max="11" width="31.875" style="2" bestFit="1" customWidth="1"/>
    <col min="12" max="16384" width="9" style="2"/>
  </cols>
  <sheetData>
    <row r="3" spans="3:12" x14ac:dyDescent="0.15">
      <c r="C3" s="2" t="s">
        <v>75</v>
      </c>
    </row>
    <row r="4" spans="3:12" ht="39.950000000000003" customHeight="1" x14ac:dyDescent="0.15">
      <c r="C4" s="124"/>
      <c r="D4" s="124" t="s">
        <v>76</v>
      </c>
      <c r="E4" s="115" t="s">
        <v>77</v>
      </c>
      <c r="F4" s="115" t="s">
        <v>78</v>
      </c>
      <c r="G4" s="125" t="s">
        <v>326</v>
      </c>
    </row>
    <row r="5" spans="3:12" ht="18.75" customHeight="1" x14ac:dyDescent="0.15">
      <c r="C5" s="216" t="s">
        <v>79</v>
      </c>
      <c r="D5" s="126">
        <v>1</v>
      </c>
      <c r="E5" s="127" t="s">
        <v>327</v>
      </c>
      <c r="F5" s="133">
        <v>86.787999999999997</v>
      </c>
      <c r="G5" s="126" t="s">
        <v>337</v>
      </c>
      <c r="K5" s="2" t="s">
        <v>180</v>
      </c>
      <c r="L5" s="2">
        <v>83.8</v>
      </c>
    </row>
    <row r="6" spans="3:12" ht="18.75" customHeight="1" x14ac:dyDescent="0.15">
      <c r="C6" s="216"/>
      <c r="D6" s="126">
        <v>2</v>
      </c>
      <c r="E6" s="127" t="s">
        <v>180</v>
      </c>
      <c r="F6" s="133">
        <v>86.715000000000003</v>
      </c>
      <c r="G6" s="126" t="s">
        <v>335</v>
      </c>
      <c r="K6" s="2" t="s">
        <v>80</v>
      </c>
      <c r="L6" s="2">
        <v>82.4</v>
      </c>
    </row>
    <row r="7" spans="3:12" ht="30" customHeight="1" x14ac:dyDescent="0.15">
      <c r="C7" s="216"/>
      <c r="D7" s="126">
        <v>3</v>
      </c>
      <c r="E7" s="128" t="s">
        <v>104</v>
      </c>
      <c r="F7" s="133">
        <v>85.692999999999998</v>
      </c>
      <c r="G7" s="126" t="s">
        <v>338</v>
      </c>
      <c r="K7" s="2" t="s">
        <v>117</v>
      </c>
      <c r="L7" s="2">
        <v>80.599999999999994</v>
      </c>
    </row>
    <row r="8" spans="3:12" ht="18.75" customHeight="1" x14ac:dyDescent="0.15">
      <c r="C8" s="216"/>
      <c r="D8" s="126">
        <v>4</v>
      </c>
      <c r="E8" s="128" t="s">
        <v>121</v>
      </c>
      <c r="F8" s="133">
        <v>85.036000000000001</v>
      </c>
      <c r="G8" s="126" t="s">
        <v>339</v>
      </c>
      <c r="K8" s="2" t="s">
        <v>329</v>
      </c>
      <c r="L8" s="2">
        <v>80.400000000000006</v>
      </c>
    </row>
    <row r="9" spans="3:12" ht="30" customHeight="1" thickBot="1" x14ac:dyDescent="0.2">
      <c r="C9" s="217"/>
      <c r="D9" s="153">
        <v>5</v>
      </c>
      <c r="E9" s="129" t="s">
        <v>117</v>
      </c>
      <c r="F9" s="154">
        <v>84.891000000000005</v>
      </c>
      <c r="G9" s="130" t="s">
        <v>336</v>
      </c>
      <c r="K9" s="2" t="s">
        <v>330</v>
      </c>
      <c r="L9" s="2">
        <v>79.7</v>
      </c>
    </row>
    <row r="10" spans="3:12" ht="18.75" customHeight="1" thickTop="1" x14ac:dyDescent="0.15">
      <c r="C10" s="218" t="s">
        <v>81</v>
      </c>
      <c r="D10" s="131">
        <v>1</v>
      </c>
      <c r="E10" s="132" t="s">
        <v>82</v>
      </c>
      <c r="F10" s="134">
        <v>41.241</v>
      </c>
      <c r="G10" s="131" t="s">
        <v>331</v>
      </c>
      <c r="K10" s="2" t="s">
        <v>82</v>
      </c>
      <c r="L10" s="2">
        <v>43.8</v>
      </c>
    </row>
    <row r="11" spans="3:12" ht="30" customHeight="1" x14ac:dyDescent="0.15">
      <c r="C11" s="216"/>
      <c r="D11" s="126">
        <v>2</v>
      </c>
      <c r="E11" s="128" t="s">
        <v>328</v>
      </c>
      <c r="F11" s="133">
        <v>35.838999999999999</v>
      </c>
      <c r="G11" s="126" t="s">
        <v>332</v>
      </c>
      <c r="K11" s="2" t="s">
        <v>328</v>
      </c>
      <c r="L11" s="2">
        <v>38.700000000000003</v>
      </c>
    </row>
    <row r="12" spans="3:12" ht="30" customHeight="1" x14ac:dyDescent="0.15">
      <c r="C12" s="216"/>
      <c r="D12" s="126">
        <v>3</v>
      </c>
      <c r="E12" s="128" t="s">
        <v>83</v>
      </c>
      <c r="F12" s="133">
        <v>30.657</v>
      </c>
      <c r="G12" s="126" t="s">
        <v>333</v>
      </c>
      <c r="K12" s="2" t="s">
        <v>83</v>
      </c>
      <c r="L12" s="2">
        <v>35.1</v>
      </c>
    </row>
    <row r="13" spans="3:12" ht="18.75" customHeight="1" x14ac:dyDescent="0.15">
      <c r="C13" s="216"/>
      <c r="D13" s="126">
        <v>4</v>
      </c>
      <c r="E13" s="127" t="s">
        <v>99</v>
      </c>
      <c r="F13" s="133">
        <v>23.65</v>
      </c>
      <c r="G13" s="126" t="s">
        <v>334</v>
      </c>
      <c r="K13" s="2" t="s">
        <v>110</v>
      </c>
      <c r="L13" s="2">
        <v>31.5</v>
      </c>
    </row>
    <row r="14" spans="3:12" ht="18.75" customHeight="1" x14ac:dyDescent="0.15">
      <c r="C14" s="216"/>
      <c r="D14" s="126">
        <v>5</v>
      </c>
      <c r="E14" s="127" t="s">
        <v>84</v>
      </c>
      <c r="F14" s="133">
        <v>22.992999999999999</v>
      </c>
      <c r="G14" s="126" t="s">
        <v>340</v>
      </c>
      <c r="K14" s="2" t="s">
        <v>99</v>
      </c>
      <c r="L14" s="2">
        <v>29.7</v>
      </c>
    </row>
    <row r="16" spans="3:12" x14ac:dyDescent="0.15">
      <c r="C16" s="1"/>
    </row>
    <row r="17" spans="3:3" x14ac:dyDescent="0.15">
      <c r="C17" s="1"/>
    </row>
    <row r="19" spans="3:3" ht="19.5" x14ac:dyDescent="0.15">
      <c r="C19" s="112"/>
    </row>
    <row r="20" spans="3:3" x14ac:dyDescent="0.15">
      <c r="C20" s="1"/>
    </row>
    <row r="21" spans="3:3" x14ac:dyDescent="0.15">
      <c r="C21" s="1"/>
    </row>
  </sheetData>
  <mergeCells count="2">
    <mergeCell ref="C5:C9"/>
    <mergeCell ref="C10:C14"/>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I12"/>
  <sheetViews>
    <sheetView zoomScaleNormal="100" workbookViewId="0">
      <selection activeCell="O16" sqref="O16"/>
    </sheetView>
  </sheetViews>
  <sheetFormatPr defaultColWidth="9" defaultRowHeight="14.25" x14ac:dyDescent="0.15"/>
  <cols>
    <col min="1" max="2" width="2.625" style="2" customWidth="1"/>
    <col min="3" max="7" width="12.625" style="2" customWidth="1"/>
    <col min="8" max="8" width="14.625" style="2" customWidth="1"/>
    <col min="9" max="9" width="12.625" style="2" customWidth="1"/>
    <col min="10" max="11" width="2.625" style="2" customWidth="1"/>
    <col min="12" max="16384" width="9" style="2"/>
  </cols>
  <sheetData>
    <row r="3" spans="3:9" x14ac:dyDescent="0.15">
      <c r="C3" s="2" t="s">
        <v>86</v>
      </c>
    </row>
    <row r="4" spans="3:9" ht="30" customHeight="1" x14ac:dyDescent="0.15">
      <c r="C4" s="115" t="s">
        <v>7</v>
      </c>
      <c r="D4" s="115" t="s">
        <v>10</v>
      </c>
      <c r="E4" s="135" t="s">
        <v>170</v>
      </c>
      <c r="F4" s="135" t="s">
        <v>237</v>
      </c>
      <c r="G4" s="136" t="s">
        <v>286</v>
      </c>
      <c r="H4" s="137" t="s">
        <v>289</v>
      </c>
      <c r="I4" s="138" t="s">
        <v>322</v>
      </c>
    </row>
    <row r="5" spans="3:9" ht="30" customHeight="1" x14ac:dyDescent="0.15">
      <c r="C5" s="139">
        <v>71.3</v>
      </c>
      <c r="D5" s="139">
        <v>70</v>
      </c>
      <c r="E5" s="140">
        <v>70.5</v>
      </c>
      <c r="F5" s="140">
        <v>70.5</v>
      </c>
      <c r="G5" s="141">
        <v>70.599999999999994</v>
      </c>
      <c r="H5" s="142">
        <f>ROUND(AVERAGE(C5:G5)+0.00005,1)</f>
        <v>70.599999999999994</v>
      </c>
      <c r="I5" s="143">
        <v>76.599999999999994</v>
      </c>
    </row>
    <row r="6" spans="3:9" ht="20.100000000000001" customHeight="1" x14ac:dyDescent="0.15"/>
    <row r="7" spans="3:9" x14ac:dyDescent="0.15">
      <c r="C7" s="1"/>
    </row>
    <row r="11" spans="3:9" ht="17.25" x14ac:dyDescent="0.15">
      <c r="C11" s="115" t="s">
        <v>87</v>
      </c>
      <c r="D11" s="115" t="s">
        <v>7</v>
      </c>
      <c r="E11" s="135" t="s">
        <v>10</v>
      </c>
      <c r="F11" s="135" t="s">
        <v>170</v>
      </c>
      <c r="G11" s="136" t="s">
        <v>178</v>
      </c>
      <c r="H11" s="137" t="s">
        <v>289</v>
      </c>
      <c r="I11" s="138" t="s">
        <v>287</v>
      </c>
    </row>
    <row r="12" spans="3:9" x14ac:dyDescent="0.15">
      <c r="C12" s="139">
        <v>69</v>
      </c>
      <c r="D12" s="139">
        <v>71.3</v>
      </c>
      <c r="E12" s="140">
        <v>70</v>
      </c>
      <c r="F12" s="140">
        <v>70.5</v>
      </c>
      <c r="G12" s="141">
        <v>70.5</v>
      </c>
      <c r="H12" s="142">
        <f>ROUND(AVERAGE(C12:G12)+0.00005,1)</f>
        <v>70.3</v>
      </c>
      <c r="I12" s="143">
        <v>70.599999999999994</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2:E9"/>
  <sheetViews>
    <sheetView zoomScaleNormal="100" workbookViewId="0">
      <selection activeCell="C2" sqref="C2"/>
    </sheetView>
  </sheetViews>
  <sheetFormatPr defaultColWidth="9" defaultRowHeight="19.5" x14ac:dyDescent="0.15"/>
  <cols>
    <col min="1" max="2" width="2.625" style="26" customWidth="1"/>
    <col min="3" max="3" width="17.25" style="26" bestFit="1" customWidth="1"/>
    <col min="4" max="4" width="56.75" style="26" customWidth="1"/>
    <col min="5" max="5" width="13" style="26" customWidth="1"/>
    <col min="6" max="7" width="2.625" style="26" customWidth="1"/>
    <col min="8" max="16384" width="9" style="26"/>
  </cols>
  <sheetData>
    <row r="2" spans="3:5" x14ac:dyDescent="0.15">
      <c r="C2" s="27"/>
    </row>
    <row r="4" spans="3:5" x14ac:dyDescent="0.15">
      <c r="C4" s="26" t="s">
        <v>88</v>
      </c>
    </row>
    <row r="5" spans="3:5" ht="39" x14ac:dyDescent="0.15">
      <c r="C5" s="42"/>
      <c r="D5" s="39" t="s">
        <v>89</v>
      </c>
      <c r="E5" s="40" t="s">
        <v>90</v>
      </c>
    </row>
    <row r="6" spans="3:5" ht="58.5" customHeight="1" x14ac:dyDescent="0.15">
      <c r="C6" s="81" t="s">
        <v>91</v>
      </c>
      <c r="D6" s="41" t="s">
        <v>85</v>
      </c>
      <c r="E6" s="43" t="s">
        <v>85</v>
      </c>
    </row>
    <row r="7" spans="3:5" ht="58.5" x14ac:dyDescent="0.15">
      <c r="C7" s="44" t="s">
        <v>105</v>
      </c>
      <c r="D7" s="41" t="s">
        <v>85</v>
      </c>
      <c r="E7" s="43" t="s">
        <v>85</v>
      </c>
    </row>
    <row r="9" spans="3:5" x14ac:dyDescent="0.15">
      <c r="C9" s="27"/>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U63"/>
  <sheetViews>
    <sheetView zoomScaleNormal="100" workbookViewId="0">
      <selection activeCell="C58" sqref="C58:C61"/>
    </sheetView>
  </sheetViews>
  <sheetFormatPr defaultColWidth="9" defaultRowHeight="14.25" x14ac:dyDescent="0.15"/>
  <cols>
    <col min="1" max="2" width="2.625" style="78" customWidth="1"/>
    <col min="3" max="3" width="10.625" style="78" customWidth="1"/>
    <col min="4" max="4" width="43" style="78" customWidth="1"/>
    <col min="5" max="5" width="9.125" style="78" hidden="1" customWidth="1"/>
    <col min="6" max="12" width="9.125" style="78" customWidth="1"/>
    <col min="13" max="13" width="11.625" style="78" customWidth="1"/>
    <col min="14" max="14" width="2.625" style="78" customWidth="1"/>
    <col min="15" max="16384" width="9" style="78"/>
  </cols>
  <sheetData>
    <row r="3" spans="3:21" x14ac:dyDescent="0.15">
      <c r="C3" s="78" t="s">
        <v>107</v>
      </c>
      <c r="D3" s="34"/>
      <c r="J3" s="34"/>
      <c r="K3" s="144"/>
      <c r="L3" s="34"/>
    </row>
    <row r="4" spans="3:21" ht="31.5" x14ac:dyDescent="0.15">
      <c r="C4" s="145"/>
      <c r="D4" s="145" t="s">
        <v>89</v>
      </c>
      <c r="E4" s="146" t="s">
        <v>108</v>
      </c>
      <c r="F4" s="146" t="s">
        <v>128</v>
      </c>
      <c r="G4" s="146" t="s">
        <v>129</v>
      </c>
      <c r="H4" s="146" t="s">
        <v>181</v>
      </c>
      <c r="I4" s="146" t="s">
        <v>182</v>
      </c>
      <c r="J4" s="146" t="s">
        <v>288</v>
      </c>
      <c r="K4" s="147" t="s">
        <v>290</v>
      </c>
      <c r="L4" s="146" t="s">
        <v>322</v>
      </c>
      <c r="M4" s="147" t="s">
        <v>291</v>
      </c>
    </row>
    <row r="5" spans="3:21" x14ac:dyDescent="0.15">
      <c r="C5" s="221" t="s">
        <v>293</v>
      </c>
      <c r="D5" s="151" t="s">
        <v>164</v>
      </c>
      <c r="E5" s="219">
        <v>65.3</v>
      </c>
      <c r="F5" s="148">
        <v>69.400000000000006</v>
      </c>
      <c r="G5" s="148">
        <v>67.600000000000009</v>
      </c>
      <c r="H5" s="148">
        <v>68.3</v>
      </c>
      <c r="I5" s="148">
        <v>72.2</v>
      </c>
      <c r="J5" s="148">
        <v>70.2</v>
      </c>
      <c r="K5" s="148">
        <f>ROUND(AVERAGE(F5:G5,H5:J5)+0.00005,1)</f>
        <v>69.5</v>
      </c>
      <c r="L5" s="148">
        <v>77.445255474452594</v>
      </c>
      <c r="M5" s="150">
        <f>L5-K5</f>
        <v>7.9452554744525941</v>
      </c>
      <c r="U5" s="152"/>
    </row>
    <row r="6" spans="3:21" x14ac:dyDescent="0.15">
      <c r="C6" s="222"/>
      <c r="D6" s="151" t="s">
        <v>165</v>
      </c>
      <c r="E6" s="220"/>
      <c r="F6" s="148">
        <v>65.3</v>
      </c>
      <c r="G6" s="148">
        <v>67.599999999999994</v>
      </c>
      <c r="H6" s="148">
        <v>68.899999999999991</v>
      </c>
      <c r="I6" s="148">
        <v>70.8</v>
      </c>
      <c r="J6" s="148">
        <v>68.8</v>
      </c>
      <c r="K6" s="148">
        <f t="shared" ref="K6:K56" si="0">ROUND(AVERAGE(F6:G6,H6:J6)+0.00005,1)</f>
        <v>68.3</v>
      </c>
      <c r="L6" s="148">
        <v>76.861313868613138</v>
      </c>
      <c r="M6" s="150">
        <f t="shared" ref="M6:M56" si="1">L6-K6</f>
        <v>8.5613138686131407</v>
      </c>
      <c r="O6" s="1"/>
      <c r="U6" s="152"/>
    </row>
    <row r="7" spans="3:21" x14ac:dyDescent="0.15">
      <c r="C7" s="222"/>
      <c r="D7" s="151" t="s">
        <v>109</v>
      </c>
      <c r="E7" s="148">
        <v>79.2</v>
      </c>
      <c r="F7" s="148">
        <v>75.599999999999994</v>
      </c>
      <c r="G7" s="148">
        <v>74.7</v>
      </c>
      <c r="H7" s="148">
        <v>75.2</v>
      </c>
      <c r="I7" s="148">
        <v>78.7</v>
      </c>
      <c r="J7" s="148">
        <v>76</v>
      </c>
      <c r="K7" s="148">
        <f t="shared" si="0"/>
        <v>76</v>
      </c>
      <c r="L7" s="148">
        <v>81.021897810218974</v>
      </c>
      <c r="M7" s="150">
        <f t="shared" si="1"/>
        <v>5.0218978102189737</v>
      </c>
      <c r="U7" s="152"/>
    </row>
    <row r="8" spans="3:21" x14ac:dyDescent="0.15">
      <c r="C8" s="222"/>
      <c r="D8" s="151" t="s">
        <v>110</v>
      </c>
      <c r="E8" s="148">
        <v>70.7</v>
      </c>
      <c r="F8" s="148">
        <v>69.2</v>
      </c>
      <c r="G8" s="148">
        <v>70.2</v>
      </c>
      <c r="H8" s="148">
        <v>70.2</v>
      </c>
      <c r="I8" s="148">
        <v>70.8</v>
      </c>
      <c r="J8" s="148">
        <v>61.5</v>
      </c>
      <c r="K8" s="148">
        <f t="shared" si="0"/>
        <v>68.400000000000006</v>
      </c>
      <c r="L8" s="148">
        <v>74.525547445255469</v>
      </c>
      <c r="M8" s="150">
        <f t="shared" si="1"/>
        <v>6.1255474452554637</v>
      </c>
      <c r="U8" s="152"/>
    </row>
    <row r="9" spans="3:21" x14ac:dyDescent="0.15">
      <c r="C9" s="221" t="s">
        <v>294</v>
      </c>
      <c r="D9" s="151" t="s">
        <v>106</v>
      </c>
      <c r="E9" s="148">
        <v>61.2</v>
      </c>
      <c r="F9" s="148">
        <v>64.7</v>
      </c>
      <c r="G9" s="148">
        <v>68.3</v>
      </c>
      <c r="H9" s="148">
        <v>69</v>
      </c>
      <c r="I9" s="148">
        <v>65.2</v>
      </c>
      <c r="J9" s="148">
        <v>66.900000000000006</v>
      </c>
      <c r="K9" s="148">
        <f t="shared" si="0"/>
        <v>66.8</v>
      </c>
      <c r="L9" s="148">
        <v>76.204379562043798</v>
      </c>
      <c r="M9" s="150">
        <f t="shared" si="1"/>
        <v>9.4043795620438004</v>
      </c>
      <c r="U9" s="152"/>
    </row>
    <row r="10" spans="3:21" x14ac:dyDescent="0.15">
      <c r="C10" s="222"/>
      <c r="D10" s="151" t="s">
        <v>98</v>
      </c>
      <c r="E10" s="148">
        <v>58.4</v>
      </c>
      <c r="F10" s="148">
        <v>64.599999999999994</v>
      </c>
      <c r="G10" s="148">
        <v>64</v>
      </c>
      <c r="H10" s="148">
        <v>65.899999999999991</v>
      </c>
      <c r="I10" s="148">
        <v>64.7</v>
      </c>
      <c r="J10" s="148">
        <v>66</v>
      </c>
      <c r="K10" s="148">
        <f t="shared" si="0"/>
        <v>65</v>
      </c>
      <c r="L10" s="148">
        <v>73.357664233576642</v>
      </c>
      <c r="M10" s="150">
        <f t="shared" si="1"/>
        <v>8.3576642335766422</v>
      </c>
      <c r="U10" s="152"/>
    </row>
    <row r="11" spans="3:21" x14ac:dyDescent="0.15">
      <c r="C11" s="222"/>
      <c r="D11" s="151" t="s">
        <v>111</v>
      </c>
      <c r="E11" s="148">
        <v>62</v>
      </c>
      <c r="F11" s="148">
        <v>63.9</v>
      </c>
      <c r="G11" s="148">
        <v>67.7</v>
      </c>
      <c r="H11" s="148">
        <v>68.8</v>
      </c>
      <c r="I11" s="148">
        <v>65.7</v>
      </c>
      <c r="J11" s="148">
        <v>66.8</v>
      </c>
      <c r="K11" s="148">
        <f t="shared" si="0"/>
        <v>66.599999999999994</v>
      </c>
      <c r="L11" s="148">
        <v>75.474452554744531</v>
      </c>
      <c r="M11" s="150">
        <f t="shared" si="1"/>
        <v>8.8744525547445363</v>
      </c>
      <c r="U11" s="152"/>
    </row>
    <row r="12" spans="3:21" x14ac:dyDescent="0.15">
      <c r="C12" s="222"/>
      <c r="D12" s="151" t="s">
        <v>112</v>
      </c>
      <c r="E12" s="148">
        <v>64</v>
      </c>
      <c r="F12" s="148">
        <v>65.400000000000006</v>
      </c>
      <c r="G12" s="148">
        <v>67.3</v>
      </c>
      <c r="H12" s="148">
        <v>68.399999999999991</v>
      </c>
      <c r="I12" s="148">
        <v>66.900000000000006</v>
      </c>
      <c r="J12" s="148">
        <v>66.399999999999991</v>
      </c>
      <c r="K12" s="148">
        <f t="shared" si="0"/>
        <v>66.900000000000006</v>
      </c>
      <c r="L12" s="148">
        <v>74.525547445255469</v>
      </c>
      <c r="M12" s="150">
        <f t="shared" si="1"/>
        <v>7.6255474452554637</v>
      </c>
      <c r="U12" s="152"/>
    </row>
    <row r="13" spans="3:21" ht="28.5" x14ac:dyDescent="0.15">
      <c r="C13" s="222"/>
      <c r="D13" s="151" t="s">
        <v>184</v>
      </c>
      <c r="E13" s="148">
        <v>54.5</v>
      </c>
      <c r="F13" s="148">
        <v>58</v>
      </c>
      <c r="G13" s="148">
        <v>60.5</v>
      </c>
      <c r="H13" s="148">
        <v>62.7</v>
      </c>
      <c r="I13" s="148">
        <v>60.699999999999996</v>
      </c>
      <c r="J13" s="148">
        <v>61.1</v>
      </c>
      <c r="K13" s="148">
        <f t="shared" si="0"/>
        <v>60.6</v>
      </c>
      <c r="L13" s="148">
        <v>68.9051094890511</v>
      </c>
      <c r="M13" s="150">
        <f t="shared" si="1"/>
        <v>8.3051094890510981</v>
      </c>
      <c r="U13" s="152"/>
    </row>
    <row r="14" spans="3:21" x14ac:dyDescent="0.15">
      <c r="C14" s="221" t="s">
        <v>295</v>
      </c>
      <c r="D14" s="151" t="s">
        <v>100</v>
      </c>
      <c r="E14" s="148">
        <v>64.2</v>
      </c>
      <c r="F14" s="148">
        <v>70.7</v>
      </c>
      <c r="G14" s="148">
        <v>69.5</v>
      </c>
      <c r="H14" s="148">
        <v>70.2</v>
      </c>
      <c r="I14" s="148">
        <v>68.599999999999994</v>
      </c>
      <c r="J14" s="148">
        <v>69.100000000000009</v>
      </c>
      <c r="K14" s="148">
        <f t="shared" si="0"/>
        <v>69.599999999999994</v>
      </c>
      <c r="L14" s="148">
        <v>72.846715328467155</v>
      </c>
      <c r="M14" s="150">
        <f t="shared" si="1"/>
        <v>3.246715328467161</v>
      </c>
      <c r="U14" s="152"/>
    </row>
    <row r="15" spans="3:21" x14ac:dyDescent="0.15">
      <c r="C15" s="222"/>
      <c r="D15" s="151" t="s">
        <v>101</v>
      </c>
      <c r="E15" s="148">
        <v>64.5</v>
      </c>
      <c r="F15" s="148">
        <v>69.5</v>
      </c>
      <c r="G15" s="148">
        <v>68</v>
      </c>
      <c r="H15" s="148">
        <v>70.100000000000009</v>
      </c>
      <c r="I15" s="148">
        <v>69.599999999999994</v>
      </c>
      <c r="J15" s="148">
        <v>70.5</v>
      </c>
      <c r="K15" s="148">
        <f t="shared" si="0"/>
        <v>69.5</v>
      </c>
      <c r="L15" s="148">
        <v>73.649635036496349</v>
      </c>
      <c r="M15" s="150">
        <f t="shared" si="1"/>
        <v>4.149635036496349</v>
      </c>
      <c r="U15" s="152"/>
    </row>
    <row r="16" spans="3:21" ht="28.5" x14ac:dyDescent="0.15">
      <c r="C16" s="222"/>
      <c r="D16" s="151" t="s">
        <v>113</v>
      </c>
      <c r="E16" s="148">
        <v>62.3</v>
      </c>
      <c r="F16" s="148">
        <v>66.3</v>
      </c>
      <c r="G16" s="148">
        <v>66.3</v>
      </c>
      <c r="H16" s="148">
        <v>67.099999999999994</v>
      </c>
      <c r="I16" s="148">
        <v>66.900000000000006</v>
      </c>
      <c r="J16" s="148">
        <v>66.7</v>
      </c>
      <c r="K16" s="148">
        <f t="shared" si="0"/>
        <v>66.7</v>
      </c>
      <c r="L16" s="148">
        <v>71.897810218978094</v>
      </c>
      <c r="M16" s="150">
        <f t="shared" si="1"/>
        <v>5.1978102189780913</v>
      </c>
      <c r="U16" s="152"/>
    </row>
    <row r="17" spans="3:21" x14ac:dyDescent="0.15">
      <c r="C17" s="222"/>
      <c r="D17" s="151" t="s">
        <v>114</v>
      </c>
      <c r="E17" s="148">
        <v>73.2</v>
      </c>
      <c r="F17" s="148">
        <v>75.3</v>
      </c>
      <c r="G17" s="148">
        <v>74.800000000000011</v>
      </c>
      <c r="H17" s="148">
        <v>77.599999999999994</v>
      </c>
      <c r="I17" s="148">
        <v>77.400000000000006</v>
      </c>
      <c r="J17" s="148">
        <v>78.400000000000006</v>
      </c>
      <c r="K17" s="148">
        <f t="shared" si="0"/>
        <v>76.7</v>
      </c>
      <c r="L17" s="148">
        <v>79.270072992700733</v>
      </c>
      <c r="M17" s="150">
        <f t="shared" si="1"/>
        <v>2.5700729927007302</v>
      </c>
      <c r="U17" s="152"/>
    </row>
    <row r="18" spans="3:21" x14ac:dyDescent="0.15">
      <c r="C18" s="222"/>
      <c r="D18" s="151" t="s">
        <v>123</v>
      </c>
      <c r="E18" s="148">
        <v>72.599999999999994</v>
      </c>
      <c r="F18" s="148">
        <v>73</v>
      </c>
      <c r="G18" s="148">
        <v>70.599999999999994</v>
      </c>
      <c r="H18" s="148">
        <v>71.3</v>
      </c>
      <c r="I18" s="148">
        <v>71.5</v>
      </c>
      <c r="J18" s="148">
        <v>71</v>
      </c>
      <c r="K18" s="148">
        <f t="shared" si="0"/>
        <v>71.5</v>
      </c>
      <c r="L18" s="148">
        <v>74.233576642335763</v>
      </c>
      <c r="M18" s="150">
        <f t="shared" si="1"/>
        <v>2.7335766423357626</v>
      </c>
      <c r="U18" s="152"/>
    </row>
    <row r="19" spans="3:21" x14ac:dyDescent="0.15">
      <c r="C19" s="222"/>
      <c r="D19" s="151" t="s">
        <v>124</v>
      </c>
      <c r="E19" s="148" t="s">
        <v>85</v>
      </c>
      <c r="F19" s="148" t="s">
        <v>85</v>
      </c>
      <c r="G19" s="148">
        <v>69.400000000000006</v>
      </c>
      <c r="H19" s="148">
        <v>71.099999999999994</v>
      </c>
      <c r="I19" s="148">
        <v>70</v>
      </c>
      <c r="J19" s="148">
        <v>69.400000000000006</v>
      </c>
      <c r="K19" s="148">
        <f t="shared" si="0"/>
        <v>70</v>
      </c>
      <c r="L19" s="148">
        <v>75.547445255474457</v>
      </c>
      <c r="M19" s="150">
        <f t="shared" si="1"/>
        <v>5.5474452554744573</v>
      </c>
      <c r="U19" s="152"/>
    </row>
    <row r="20" spans="3:21" x14ac:dyDescent="0.15">
      <c r="C20" s="221" t="s">
        <v>296</v>
      </c>
      <c r="D20" s="151" t="s">
        <v>166</v>
      </c>
      <c r="E20" s="148">
        <v>77.900000000000006</v>
      </c>
      <c r="F20" s="148">
        <v>80.400000000000006</v>
      </c>
      <c r="G20" s="148">
        <v>79.599999999999994</v>
      </c>
      <c r="H20" s="148">
        <v>80.7</v>
      </c>
      <c r="I20" s="148">
        <v>82.199999999999989</v>
      </c>
      <c r="J20" s="148">
        <v>80.400000000000006</v>
      </c>
      <c r="K20" s="148">
        <f t="shared" si="0"/>
        <v>80.7</v>
      </c>
      <c r="L20" s="148">
        <v>83.503649635036496</v>
      </c>
      <c r="M20" s="150">
        <f t="shared" si="1"/>
        <v>2.8036496350364928</v>
      </c>
      <c r="U20" s="152"/>
    </row>
    <row r="21" spans="3:21" x14ac:dyDescent="0.15">
      <c r="C21" s="221"/>
      <c r="D21" s="151" t="s">
        <v>115</v>
      </c>
      <c r="E21" s="148">
        <v>77.3</v>
      </c>
      <c r="F21" s="148">
        <v>77.599999999999994</v>
      </c>
      <c r="G21" s="148">
        <v>78</v>
      </c>
      <c r="H21" s="148">
        <v>77.400000000000006</v>
      </c>
      <c r="I21" s="148">
        <v>79.300000000000011</v>
      </c>
      <c r="J21" s="148">
        <v>78.900000000000006</v>
      </c>
      <c r="K21" s="148">
        <f t="shared" si="0"/>
        <v>78.2</v>
      </c>
      <c r="L21" s="148">
        <v>81.897810218978108</v>
      </c>
      <c r="M21" s="150">
        <f t="shared" ref="M21:M22" si="2">L21-K21</f>
        <v>3.6978102189781055</v>
      </c>
      <c r="U21" s="152"/>
    </row>
    <row r="22" spans="3:21" x14ac:dyDescent="0.15">
      <c r="C22" s="221"/>
      <c r="D22" s="151" t="s">
        <v>292</v>
      </c>
      <c r="E22" s="148">
        <v>75.900000000000006</v>
      </c>
      <c r="F22" s="148">
        <v>77.2</v>
      </c>
      <c r="G22" s="148">
        <v>76.3</v>
      </c>
      <c r="H22" s="148">
        <v>77.8</v>
      </c>
      <c r="I22" s="148">
        <v>78.7</v>
      </c>
      <c r="J22" s="148">
        <v>77.7</v>
      </c>
      <c r="K22" s="148">
        <f t="shared" si="0"/>
        <v>77.5</v>
      </c>
      <c r="L22" s="148">
        <v>84.014598540145997</v>
      </c>
      <c r="M22" s="150">
        <f t="shared" si="2"/>
        <v>6.5145985401459967</v>
      </c>
      <c r="U22" s="152"/>
    </row>
    <row r="23" spans="3:21" x14ac:dyDescent="0.15">
      <c r="C23" s="222"/>
      <c r="D23" s="151" t="s">
        <v>167</v>
      </c>
      <c r="E23" s="148">
        <v>74.8</v>
      </c>
      <c r="F23" s="148">
        <v>75.400000000000006</v>
      </c>
      <c r="G23" s="148">
        <v>74.3</v>
      </c>
      <c r="H23" s="148">
        <v>74.400000000000006</v>
      </c>
      <c r="I23" s="148">
        <v>74</v>
      </c>
      <c r="J23" s="148">
        <v>74</v>
      </c>
      <c r="K23" s="148">
        <f t="shared" si="0"/>
        <v>74.400000000000006</v>
      </c>
      <c r="L23" s="148">
        <v>78.467153284671525</v>
      </c>
      <c r="M23" s="150">
        <f t="shared" si="1"/>
        <v>4.0671532846715195</v>
      </c>
      <c r="U23" s="152"/>
    </row>
    <row r="24" spans="3:21" ht="28.5" x14ac:dyDescent="0.15">
      <c r="C24" s="223" t="s">
        <v>297</v>
      </c>
      <c r="D24" s="151" t="s">
        <v>102</v>
      </c>
      <c r="E24" s="148">
        <v>67.7</v>
      </c>
      <c r="F24" s="148">
        <v>71.3</v>
      </c>
      <c r="G24" s="148">
        <v>69.5</v>
      </c>
      <c r="H24" s="148">
        <v>68.8</v>
      </c>
      <c r="I24" s="148">
        <v>71.599999999999994</v>
      </c>
      <c r="J24" s="148">
        <v>72</v>
      </c>
      <c r="K24" s="148">
        <f t="shared" si="0"/>
        <v>70.599999999999994</v>
      </c>
      <c r="L24" s="148">
        <v>77.299270072992698</v>
      </c>
      <c r="M24" s="150">
        <f t="shared" si="1"/>
        <v>6.6992700729927037</v>
      </c>
      <c r="U24" s="152"/>
    </row>
    <row r="25" spans="3:21" x14ac:dyDescent="0.15">
      <c r="C25" s="224"/>
      <c r="D25" s="151" t="s">
        <v>119</v>
      </c>
      <c r="E25" s="148">
        <v>71.900000000000006</v>
      </c>
      <c r="F25" s="148">
        <v>73.8</v>
      </c>
      <c r="G25" s="148">
        <v>72.5</v>
      </c>
      <c r="H25" s="148">
        <v>73.8</v>
      </c>
      <c r="I25" s="148">
        <v>70.399999999999991</v>
      </c>
      <c r="J25" s="148">
        <v>72.099999999999994</v>
      </c>
      <c r="K25" s="148">
        <f t="shared" si="0"/>
        <v>72.5</v>
      </c>
      <c r="L25" s="148">
        <v>77.956204379562038</v>
      </c>
      <c r="M25" s="150">
        <f>L25-K25</f>
        <v>5.4562043795620383</v>
      </c>
      <c r="U25" s="152"/>
    </row>
    <row r="26" spans="3:21" x14ac:dyDescent="0.15">
      <c r="C26" s="224"/>
      <c r="D26" s="151" t="s">
        <v>120</v>
      </c>
      <c r="E26" s="148">
        <v>67.900000000000006</v>
      </c>
      <c r="F26" s="148">
        <v>70.3</v>
      </c>
      <c r="G26" s="148">
        <v>68.400000000000006</v>
      </c>
      <c r="H26" s="148">
        <v>71.400000000000006</v>
      </c>
      <c r="I26" s="148">
        <v>68.3</v>
      </c>
      <c r="J26" s="148">
        <v>69.2</v>
      </c>
      <c r="K26" s="148">
        <f t="shared" si="0"/>
        <v>69.5</v>
      </c>
      <c r="L26" s="148">
        <v>76.131386861313871</v>
      </c>
      <c r="M26" s="150">
        <f>L26-K26</f>
        <v>6.6313868613138709</v>
      </c>
      <c r="U26" s="152"/>
    </row>
    <row r="27" spans="3:21" ht="28.5" x14ac:dyDescent="0.15">
      <c r="C27" s="224"/>
      <c r="D27" s="151" t="s">
        <v>126</v>
      </c>
      <c r="E27" s="148" t="s">
        <v>85</v>
      </c>
      <c r="F27" s="148" t="s">
        <v>85</v>
      </c>
      <c r="G27" s="148">
        <v>67.400000000000006</v>
      </c>
      <c r="H27" s="148">
        <v>68.2</v>
      </c>
      <c r="I27" s="148">
        <v>66.7</v>
      </c>
      <c r="J27" s="148">
        <v>67.5</v>
      </c>
      <c r="K27" s="148">
        <f t="shared" si="0"/>
        <v>67.5</v>
      </c>
      <c r="L27" s="148">
        <v>75.03649635036497</v>
      </c>
      <c r="M27" s="150">
        <f>L27-K27</f>
        <v>7.5364963503649705</v>
      </c>
      <c r="U27" s="152"/>
    </row>
    <row r="28" spans="3:21" x14ac:dyDescent="0.15">
      <c r="C28" s="225"/>
      <c r="D28" s="151" t="s">
        <v>118</v>
      </c>
      <c r="E28" s="148">
        <v>72.5</v>
      </c>
      <c r="F28" s="148">
        <v>75.5</v>
      </c>
      <c r="G28" s="148">
        <v>73.5</v>
      </c>
      <c r="H28" s="148">
        <v>76</v>
      </c>
      <c r="I28" s="148">
        <v>68.8</v>
      </c>
      <c r="J28" s="148">
        <v>71.5</v>
      </c>
      <c r="K28" s="148">
        <f t="shared" si="0"/>
        <v>73.099999999999994</v>
      </c>
      <c r="L28" s="148">
        <v>78.029197080291965</v>
      </c>
      <c r="M28" s="150">
        <f>L28-K28</f>
        <v>4.9291970802919707</v>
      </c>
      <c r="U28" s="152"/>
    </row>
    <row r="29" spans="3:21" x14ac:dyDescent="0.15">
      <c r="C29" s="221" t="s">
        <v>298</v>
      </c>
      <c r="D29" s="151" t="s">
        <v>80</v>
      </c>
      <c r="E29" s="148">
        <v>82</v>
      </c>
      <c r="F29" s="148">
        <v>83.6</v>
      </c>
      <c r="G29" s="148">
        <v>83.3</v>
      </c>
      <c r="H29" s="148">
        <v>82.2</v>
      </c>
      <c r="I29" s="148">
        <v>81.900000000000006</v>
      </c>
      <c r="J29" s="148">
        <v>82.4</v>
      </c>
      <c r="K29" s="148">
        <f t="shared" si="0"/>
        <v>82.7</v>
      </c>
      <c r="L29" s="148">
        <v>83.284671532846716</v>
      </c>
      <c r="M29" s="150">
        <f t="shared" si="1"/>
        <v>0.58467153284671269</v>
      </c>
      <c r="U29" s="152"/>
    </row>
    <row r="30" spans="3:21" x14ac:dyDescent="0.15">
      <c r="C30" s="222"/>
      <c r="D30" s="151" t="s">
        <v>93</v>
      </c>
      <c r="E30" s="148">
        <v>63.5</v>
      </c>
      <c r="F30" s="148">
        <v>67.599999999999994</v>
      </c>
      <c r="G30" s="148">
        <v>66.599999999999994</v>
      </c>
      <c r="H30" s="148">
        <v>67.7</v>
      </c>
      <c r="I30" s="148">
        <v>67.8</v>
      </c>
      <c r="J30" s="148">
        <v>68.3</v>
      </c>
      <c r="K30" s="148">
        <f t="shared" si="0"/>
        <v>67.599999999999994</v>
      </c>
      <c r="L30" s="148">
        <v>72.700729927007302</v>
      </c>
      <c r="M30" s="150">
        <f t="shared" si="1"/>
        <v>5.1007299270073077</v>
      </c>
      <c r="U30" s="152"/>
    </row>
    <row r="31" spans="3:21" x14ac:dyDescent="0.15">
      <c r="C31" s="222"/>
      <c r="D31" s="151" t="s">
        <v>94</v>
      </c>
      <c r="E31" s="148">
        <v>61.6</v>
      </c>
      <c r="F31" s="148">
        <v>66.3</v>
      </c>
      <c r="G31" s="148">
        <v>67.8</v>
      </c>
      <c r="H31" s="148">
        <v>66.899999999999991</v>
      </c>
      <c r="I31" s="148">
        <v>66.5</v>
      </c>
      <c r="J31" s="148">
        <v>67</v>
      </c>
      <c r="K31" s="148">
        <f t="shared" si="0"/>
        <v>66.900000000000006</v>
      </c>
      <c r="L31" s="148">
        <v>72.481751824817522</v>
      </c>
      <c r="M31" s="150">
        <f t="shared" si="1"/>
        <v>5.5817518248175162</v>
      </c>
      <c r="U31" s="152"/>
    </row>
    <row r="32" spans="3:21" x14ac:dyDescent="0.15">
      <c r="C32" s="222"/>
      <c r="D32" s="151" t="s">
        <v>317</v>
      </c>
      <c r="E32" s="148">
        <v>80.8</v>
      </c>
      <c r="F32" s="148">
        <v>81.400000000000006</v>
      </c>
      <c r="G32" s="148">
        <v>80.900000000000006</v>
      </c>
      <c r="H32" s="148">
        <v>81.3</v>
      </c>
      <c r="I32" s="148">
        <v>79.099999999999994</v>
      </c>
      <c r="J32" s="148">
        <v>79.3</v>
      </c>
      <c r="K32" s="148">
        <f t="shared" si="0"/>
        <v>80.400000000000006</v>
      </c>
      <c r="L32" s="148">
        <v>86.788321167883211</v>
      </c>
      <c r="M32" s="150">
        <f t="shared" si="1"/>
        <v>6.3883211678832055</v>
      </c>
      <c r="U32" s="152"/>
    </row>
    <row r="33" spans="3:21" x14ac:dyDescent="0.15">
      <c r="C33" s="222"/>
      <c r="D33" s="151" t="s">
        <v>185</v>
      </c>
      <c r="E33" s="148">
        <v>83</v>
      </c>
      <c r="F33" s="148">
        <v>81.5</v>
      </c>
      <c r="G33" s="148">
        <v>79.5</v>
      </c>
      <c r="H33" s="148">
        <v>73.7</v>
      </c>
      <c r="I33" s="148">
        <v>83.1</v>
      </c>
      <c r="J33" s="148">
        <v>83.8</v>
      </c>
      <c r="K33" s="148">
        <f t="shared" si="0"/>
        <v>80.3</v>
      </c>
      <c r="L33" s="148">
        <v>86.715328467153284</v>
      </c>
      <c r="M33" s="150">
        <f t="shared" si="1"/>
        <v>6.4153284671532873</v>
      </c>
      <c r="U33" s="152"/>
    </row>
    <row r="34" spans="3:21" ht="28.5" x14ac:dyDescent="0.15">
      <c r="C34" s="222"/>
      <c r="D34" s="151" t="s">
        <v>117</v>
      </c>
      <c r="E34" s="148">
        <v>75.599999999999994</v>
      </c>
      <c r="F34" s="148">
        <v>78.2</v>
      </c>
      <c r="G34" s="148">
        <v>78.599999999999994</v>
      </c>
      <c r="H34" s="148">
        <v>76.599999999999994</v>
      </c>
      <c r="I34" s="148">
        <v>79.5</v>
      </c>
      <c r="J34" s="148">
        <v>80.599999999999994</v>
      </c>
      <c r="K34" s="148">
        <f t="shared" si="0"/>
        <v>78.7</v>
      </c>
      <c r="L34" s="148">
        <v>84.890510948905103</v>
      </c>
      <c r="M34" s="150">
        <f t="shared" si="1"/>
        <v>6.1905109489051</v>
      </c>
      <c r="U34" s="152"/>
    </row>
    <row r="35" spans="3:21" ht="28.5" x14ac:dyDescent="0.15">
      <c r="C35" s="222"/>
      <c r="D35" s="151" t="s">
        <v>301</v>
      </c>
      <c r="E35" s="148">
        <v>78.3</v>
      </c>
      <c r="F35" s="148">
        <v>79.400000000000006</v>
      </c>
      <c r="G35" s="148">
        <v>79.400000000000006</v>
      </c>
      <c r="H35" s="148">
        <v>77.900000000000006</v>
      </c>
      <c r="I35" s="148">
        <v>80.400000000000006</v>
      </c>
      <c r="J35" s="148">
        <v>79.7</v>
      </c>
      <c r="K35" s="148">
        <f t="shared" si="0"/>
        <v>79.400000000000006</v>
      </c>
      <c r="L35" s="148">
        <v>82.627737226277375</v>
      </c>
      <c r="M35" s="150">
        <f t="shared" si="1"/>
        <v>3.2277372262773696</v>
      </c>
      <c r="U35" s="152"/>
    </row>
    <row r="36" spans="3:21" x14ac:dyDescent="0.15">
      <c r="C36" s="222"/>
      <c r="D36" s="151" t="s">
        <v>104</v>
      </c>
      <c r="E36" s="148">
        <v>77.900000000000006</v>
      </c>
      <c r="F36" s="148">
        <v>80.400000000000006</v>
      </c>
      <c r="G36" s="148">
        <v>79.099999999999994</v>
      </c>
      <c r="H36" s="148">
        <v>79.5</v>
      </c>
      <c r="I36" s="148">
        <v>79.900000000000006</v>
      </c>
      <c r="J36" s="148">
        <v>79.599999999999994</v>
      </c>
      <c r="K36" s="148">
        <f t="shared" si="0"/>
        <v>79.7</v>
      </c>
      <c r="L36" s="148">
        <v>85.693430656934311</v>
      </c>
      <c r="M36" s="150">
        <f t="shared" si="1"/>
        <v>5.9934306569343079</v>
      </c>
      <c r="U36" s="152"/>
    </row>
    <row r="37" spans="3:21" x14ac:dyDescent="0.15">
      <c r="C37" s="221" t="s">
        <v>299</v>
      </c>
      <c r="D37" s="151" t="s">
        <v>341</v>
      </c>
      <c r="E37" s="148">
        <v>67.7</v>
      </c>
      <c r="F37" s="148">
        <v>74.7</v>
      </c>
      <c r="G37" s="148">
        <v>69.2</v>
      </c>
      <c r="H37" s="148">
        <v>69.599999999999994</v>
      </c>
      <c r="I37" s="148">
        <v>70.900000000000006</v>
      </c>
      <c r="J37" s="148">
        <v>72.3</v>
      </c>
      <c r="K37" s="148">
        <f t="shared" si="0"/>
        <v>71.3</v>
      </c>
      <c r="L37" s="148">
        <v>81.0948905109489</v>
      </c>
      <c r="M37" s="150">
        <f t="shared" si="1"/>
        <v>9.7948905109489033</v>
      </c>
      <c r="U37" s="152"/>
    </row>
    <row r="38" spans="3:21" ht="28.5" x14ac:dyDescent="0.15">
      <c r="C38" s="222"/>
      <c r="D38" s="151" t="s">
        <v>92</v>
      </c>
      <c r="E38" s="148">
        <v>69.099999999999994</v>
      </c>
      <c r="F38" s="148">
        <v>75</v>
      </c>
      <c r="G38" s="148">
        <v>71.5</v>
      </c>
      <c r="H38" s="148">
        <v>70.300000000000011</v>
      </c>
      <c r="I38" s="148">
        <v>70.2</v>
      </c>
      <c r="J38" s="148">
        <v>74.3</v>
      </c>
      <c r="K38" s="148">
        <f t="shared" si="0"/>
        <v>72.3</v>
      </c>
      <c r="L38" s="148">
        <v>80.145985401459853</v>
      </c>
      <c r="M38" s="150">
        <f t="shared" si="1"/>
        <v>7.8459854014598562</v>
      </c>
      <c r="U38" s="152"/>
    </row>
    <row r="39" spans="3:21" ht="28.5" x14ac:dyDescent="0.15">
      <c r="C39" s="222"/>
      <c r="D39" s="151" t="s">
        <v>83</v>
      </c>
      <c r="E39" s="148">
        <v>53.8</v>
      </c>
      <c r="F39" s="148">
        <v>62.8</v>
      </c>
      <c r="G39" s="148">
        <v>58.400000000000006</v>
      </c>
      <c r="H39" s="148">
        <v>57.9</v>
      </c>
      <c r="I39" s="148">
        <v>61.5</v>
      </c>
      <c r="J39" s="148">
        <v>59.199999999999996</v>
      </c>
      <c r="K39" s="148">
        <f t="shared" si="0"/>
        <v>60</v>
      </c>
      <c r="L39" s="148">
        <v>65.328467153284677</v>
      </c>
      <c r="M39" s="150">
        <f t="shared" si="1"/>
        <v>5.3284671532846772</v>
      </c>
      <c r="U39" s="152"/>
    </row>
    <row r="40" spans="3:21" x14ac:dyDescent="0.15">
      <c r="C40" s="222"/>
      <c r="D40" s="151" t="s">
        <v>168</v>
      </c>
      <c r="E40" s="219">
        <v>49.7</v>
      </c>
      <c r="F40" s="148">
        <v>53.5</v>
      </c>
      <c r="G40" s="148">
        <v>51.9</v>
      </c>
      <c r="H40" s="148">
        <v>51</v>
      </c>
      <c r="I40" s="148">
        <v>52.2</v>
      </c>
      <c r="J40" s="148">
        <v>51.2</v>
      </c>
      <c r="K40" s="148">
        <f t="shared" si="0"/>
        <v>52</v>
      </c>
      <c r="L40" s="148">
        <v>56.131386861313871</v>
      </c>
      <c r="M40" s="150">
        <f t="shared" si="1"/>
        <v>4.1313868613138709</v>
      </c>
      <c r="U40" s="152"/>
    </row>
    <row r="41" spans="3:21" ht="28.5" x14ac:dyDescent="0.15">
      <c r="C41" s="222"/>
      <c r="D41" s="151" t="s">
        <v>169</v>
      </c>
      <c r="E41" s="220"/>
      <c r="F41" s="148">
        <v>58.6</v>
      </c>
      <c r="G41" s="148">
        <v>54.599999999999994</v>
      </c>
      <c r="H41" s="148">
        <v>56.3</v>
      </c>
      <c r="I41" s="148">
        <v>54.9</v>
      </c>
      <c r="J41" s="148">
        <v>55.800000000000004</v>
      </c>
      <c r="K41" s="148">
        <f t="shared" si="0"/>
        <v>56</v>
      </c>
      <c r="L41" s="148">
        <v>61.021897810218981</v>
      </c>
      <c r="M41" s="150">
        <f t="shared" si="1"/>
        <v>5.0218978102189809</v>
      </c>
      <c r="O41" s="1"/>
      <c r="U41" s="152"/>
    </row>
    <row r="42" spans="3:21" x14ac:dyDescent="0.15">
      <c r="C42" s="221" t="s">
        <v>300</v>
      </c>
      <c r="D42" s="151" t="s">
        <v>318</v>
      </c>
      <c r="E42" s="148">
        <v>78.099999999999994</v>
      </c>
      <c r="F42" s="148">
        <v>81.5</v>
      </c>
      <c r="G42" s="148">
        <v>76.099999999999994</v>
      </c>
      <c r="H42" s="148">
        <v>77.699999999999989</v>
      </c>
      <c r="I42" s="148">
        <v>75.400000000000006</v>
      </c>
      <c r="J42" s="148">
        <v>76.400000000000006</v>
      </c>
      <c r="K42" s="148">
        <f t="shared" si="0"/>
        <v>77.400000000000006</v>
      </c>
      <c r="L42" s="148">
        <v>81.897810218978108</v>
      </c>
      <c r="M42" s="150">
        <f t="shared" si="1"/>
        <v>4.4978102189781026</v>
      </c>
      <c r="U42" s="152"/>
    </row>
    <row r="43" spans="3:21" ht="28.5" x14ac:dyDescent="0.15">
      <c r="C43" s="222"/>
      <c r="D43" s="151" t="s">
        <v>342</v>
      </c>
      <c r="E43" s="148" t="s">
        <v>85</v>
      </c>
      <c r="F43" s="148" t="s">
        <v>85</v>
      </c>
      <c r="G43" s="148">
        <v>65</v>
      </c>
      <c r="H43" s="148">
        <v>63</v>
      </c>
      <c r="I43" s="148">
        <v>64.8</v>
      </c>
      <c r="J43" s="148">
        <v>64.5</v>
      </c>
      <c r="K43" s="148">
        <f t="shared" si="0"/>
        <v>64.3</v>
      </c>
      <c r="L43" s="148">
        <v>73.941605839416056</v>
      </c>
      <c r="M43" s="150">
        <f t="shared" si="1"/>
        <v>9.6416058394160586</v>
      </c>
      <c r="U43" s="152"/>
    </row>
    <row r="44" spans="3:21" x14ac:dyDescent="0.15">
      <c r="C44" s="222"/>
      <c r="D44" s="151" t="s">
        <v>99</v>
      </c>
      <c r="E44" s="148">
        <v>65.2</v>
      </c>
      <c r="F44" s="148">
        <v>70.599999999999994</v>
      </c>
      <c r="G44" s="148">
        <v>66.8</v>
      </c>
      <c r="H44" s="148">
        <v>68.099999999999994</v>
      </c>
      <c r="I44" s="148">
        <v>64.3</v>
      </c>
      <c r="J44" s="148">
        <v>64.099999999999994</v>
      </c>
      <c r="K44" s="148">
        <f t="shared" si="0"/>
        <v>66.8</v>
      </c>
      <c r="L44" s="148">
        <v>71.751824817518255</v>
      </c>
      <c r="M44" s="150">
        <f t="shared" si="1"/>
        <v>4.9518248175182578</v>
      </c>
      <c r="U44" s="152"/>
    </row>
    <row r="45" spans="3:21" x14ac:dyDescent="0.15">
      <c r="C45" s="222"/>
      <c r="D45" s="151" t="s">
        <v>319</v>
      </c>
      <c r="E45" s="148">
        <v>82.4</v>
      </c>
      <c r="F45" s="148">
        <v>82.8</v>
      </c>
      <c r="G45" s="148">
        <v>81.599999999999994</v>
      </c>
      <c r="H45" s="148">
        <v>80.099999999999994</v>
      </c>
      <c r="I45" s="148">
        <v>80.400000000000006</v>
      </c>
      <c r="J45" s="148">
        <v>78.599999999999994</v>
      </c>
      <c r="K45" s="148">
        <f t="shared" si="0"/>
        <v>80.7</v>
      </c>
      <c r="L45" s="148">
        <v>83.649635036496349</v>
      </c>
      <c r="M45" s="150">
        <f t="shared" si="1"/>
        <v>2.9496350364963462</v>
      </c>
      <c r="U45" s="152"/>
    </row>
    <row r="46" spans="3:21" x14ac:dyDescent="0.15">
      <c r="C46" s="222"/>
      <c r="D46" s="151" t="s">
        <v>125</v>
      </c>
      <c r="E46" s="148">
        <v>80.5</v>
      </c>
      <c r="F46" s="148">
        <v>79.5</v>
      </c>
      <c r="G46" s="148">
        <v>78.8</v>
      </c>
      <c r="H46" s="148">
        <v>76.8</v>
      </c>
      <c r="I46" s="148">
        <v>74.7</v>
      </c>
      <c r="J46" s="148">
        <v>75.400000000000006</v>
      </c>
      <c r="K46" s="148">
        <f t="shared" si="0"/>
        <v>77</v>
      </c>
      <c r="L46" s="148">
        <v>80.43795620437956</v>
      </c>
      <c r="M46" s="150">
        <f t="shared" si="1"/>
        <v>3.4379562043795602</v>
      </c>
      <c r="U46" s="152"/>
    </row>
    <row r="47" spans="3:21" x14ac:dyDescent="0.15">
      <c r="C47" s="221" t="s">
        <v>183</v>
      </c>
      <c r="D47" s="151" t="s">
        <v>97</v>
      </c>
      <c r="E47" s="148">
        <v>69.599999999999994</v>
      </c>
      <c r="F47" s="148">
        <v>72.2</v>
      </c>
      <c r="G47" s="148">
        <v>70.5</v>
      </c>
      <c r="H47" s="148">
        <v>70.8</v>
      </c>
      <c r="I47" s="148">
        <v>72.400000000000006</v>
      </c>
      <c r="J47" s="148">
        <v>72.699999999999989</v>
      </c>
      <c r="K47" s="148">
        <f t="shared" si="0"/>
        <v>71.7</v>
      </c>
      <c r="L47" s="148">
        <v>79.416058394160586</v>
      </c>
      <c r="M47" s="150">
        <f t="shared" si="1"/>
        <v>7.7160583941605836</v>
      </c>
      <c r="U47" s="152"/>
    </row>
    <row r="48" spans="3:21" ht="28.5" x14ac:dyDescent="0.15">
      <c r="C48" s="222"/>
      <c r="D48" s="151" t="s">
        <v>127</v>
      </c>
      <c r="E48" s="148">
        <v>70.3</v>
      </c>
      <c r="F48" s="148">
        <v>71.7</v>
      </c>
      <c r="G48" s="148">
        <v>71.599999999999994</v>
      </c>
      <c r="H48" s="148">
        <v>72</v>
      </c>
      <c r="I48" s="148">
        <v>71.900000000000006</v>
      </c>
      <c r="J48" s="148">
        <v>73.099999999999994</v>
      </c>
      <c r="K48" s="148">
        <f t="shared" si="0"/>
        <v>72.099999999999994</v>
      </c>
      <c r="L48" s="148">
        <v>79.56204379562044</v>
      </c>
      <c r="M48" s="150">
        <f t="shared" si="1"/>
        <v>7.4620437956204455</v>
      </c>
      <c r="U48" s="152"/>
    </row>
    <row r="49" spans="3:21" x14ac:dyDescent="0.15">
      <c r="C49" s="222"/>
      <c r="D49" s="151" t="s">
        <v>84</v>
      </c>
      <c r="E49" s="148">
        <v>62.8</v>
      </c>
      <c r="F49" s="148">
        <v>63.7</v>
      </c>
      <c r="G49" s="148">
        <v>60.8</v>
      </c>
      <c r="H49" s="148">
        <v>61.8</v>
      </c>
      <c r="I49" s="148">
        <v>61.400000000000006</v>
      </c>
      <c r="J49" s="148">
        <v>65.599999999999994</v>
      </c>
      <c r="K49" s="148">
        <f t="shared" si="0"/>
        <v>62.7</v>
      </c>
      <c r="L49" s="148">
        <v>69.927007299270073</v>
      </c>
      <c r="M49" s="150">
        <f t="shared" si="1"/>
        <v>7.2270072992700705</v>
      </c>
      <c r="U49" s="152"/>
    </row>
    <row r="50" spans="3:21" ht="28.5" x14ac:dyDescent="0.15">
      <c r="C50" s="222"/>
      <c r="D50" s="151" t="s">
        <v>103</v>
      </c>
      <c r="E50" s="148">
        <v>64.7</v>
      </c>
      <c r="F50" s="148">
        <v>68.400000000000006</v>
      </c>
      <c r="G50" s="148">
        <v>68.8</v>
      </c>
      <c r="H50" s="148">
        <v>68.600000000000009</v>
      </c>
      <c r="I50" s="148">
        <v>69.2</v>
      </c>
      <c r="J50" s="148">
        <v>70</v>
      </c>
      <c r="K50" s="148">
        <f t="shared" si="0"/>
        <v>69</v>
      </c>
      <c r="L50" s="148">
        <v>77.080291970802918</v>
      </c>
      <c r="M50" s="150">
        <f t="shared" si="1"/>
        <v>8.0802919708029179</v>
      </c>
      <c r="U50" s="152"/>
    </row>
    <row r="51" spans="3:21" x14ac:dyDescent="0.15">
      <c r="C51" s="222"/>
      <c r="D51" s="151" t="s">
        <v>121</v>
      </c>
      <c r="E51" s="148">
        <v>74.8</v>
      </c>
      <c r="F51" s="148">
        <v>76.5</v>
      </c>
      <c r="G51" s="148">
        <v>77</v>
      </c>
      <c r="H51" s="148">
        <v>79.599999999999994</v>
      </c>
      <c r="I51" s="148">
        <v>79.5</v>
      </c>
      <c r="J51" s="148">
        <v>79.7</v>
      </c>
      <c r="K51" s="148">
        <f t="shared" si="0"/>
        <v>78.5</v>
      </c>
      <c r="L51" s="148">
        <v>85.03649635036497</v>
      </c>
      <c r="M51" s="150">
        <f t="shared" si="1"/>
        <v>6.5364963503649705</v>
      </c>
      <c r="U51" s="152"/>
    </row>
    <row r="52" spans="3:21" x14ac:dyDescent="0.15">
      <c r="C52" s="222"/>
      <c r="D52" s="151" t="s">
        <v>343</v>
      </c>
      <c r="E52" s="148">
        <v>60.9</v>
      </c>
      <c r="F52" s="148">
        <v>64.8</v>
      </c>
      <c r="G52" s="148">
        <v>64.099999999999994</v>
      </c>
      <c r="H52" s="148">
        <v>67.2</v>
      </c>
      <c r="I52" s="148">
        <v>69</v>
      </c>
      <c r="J52" s="148">
        <v>68.599999999999994</v>
      </c>
      <c r="K52" s="148">
        <f t="shared" si="0"/>
        <v>66.7</v>
      </c>
      <c r="L52" s="148">
        <v>76.350364963503651</v>
      </c>
      <c r="M52" s="150">
        <f t="shared" si="1"/>
        <v>9.6503649635036481</v>
      </c>
      <c r="U52" s="152"/>
    </row>
    <row r="53" spans="3:21" x14ac:dyDescent="0.15">
      <c r="C53" s="222"/>
      <c r="D53" s="151" t="s">
        <v>344</v>
      </c>
      <c r="E53" s="148" t="s">
        <v>85</v>
      </c>
      <c r="F53" s="148" t="s">
        <v>85</v>
      </c>
      <c r="G53" s="148">
        <v>60.5</v>
      </c>
      <c r="H53" s="148">
        <v>61.6</v>
      </c>
      <c r="I53" s="148">
        <v>63.1</v>
      </c>
      <c r="J53" s="148">
        <v>63.099999999999994</v>
      </c>
      <c r="K53" s="148">
        <f t="shared" si="0"/>
        <v>62.1</v>
      </c>
      <c r="L53" s="148">
        <v>71.678832116788314</v>
      </c>
      <c r="M53" s="150">
        <f t="shared" si="1"/>
        <v>9.5788321167883126</v>
      </c>
      <c r="U53" s="152"/>
    </row>
    <row r="54" spans="3:21" ht="28.5" x14ac:dyDescent="0.15">
      <c r="C54" s="222"/>
      <c r="D54" s="151" t="s">
        <v>122</v>
      </c>
      <c r="E54" s="148">
        <v>63.1</v>
      </c>
      <c r="F54" s="148">
        <v>67.8</v>
      </c>
      <c r="G54" s="148">
        <v>64.599999999999994</v>
      </c>
      <c r="H54" s="148">
        <v>67.100000000000009</v>
      </c>
      <c r="I54" s="148">
        <v>65.7</v>
      </c>
      <c r="J54" s="148">
        <v>65.5</v>
      </c>
      <c r="K54" s="148">
        <f t="shared" si="0"/>
        <v>66.099999999999994</v>
      </c>
      <c r="L54" s="148">
        <v>73.430656934306569</v>
      </c>
      <c r="M54" s="150">
        <f t="shared" si="1"/>
        <v>7.3306569343065746</v>
      </c>
      <c r="U54" s="152"/>
    </row>
    <row r="55" spans="3:21" x14ac:dyDescent="0.15">
      <c r="C55" s="222"/>
      <c r="D55" s="151" t="s">
        <v>95</v>
      </c>
      <c r="E55" s="148">
        <v>61.5</v>
      </c>
      <c r="F55" s="148">
        <v>66.099999999999994</v>
      </c>
      <c r="G55" s="148">
        <v>63.400000000000006</v>
      </c>
      <c r="H55" s="148">
        <v>65.5</v>
      </c>
      <c r="I55" s="148">
        <v>63.6</v>
      </c>
      <c r="J55" s="148">
        <v>64.900000000000006</v>
      </c>
      <c r="K55" s="148">
        <f t="shared" si="0"/>
        <v>64.7</v>
      </c>
      <c r="L55" s="148">
        <v>72.627737226277361</v>
      </c>
      <c r="M55" s="150">
        <f t="shared" si="1"/>
        <v>7.9277372262773582</v>
      </c>
      <c r="U55" s="152"/>
    </row>
    <row r="56" spans="3:21" ht="28.5" x14ac:dyDescent="0.15">
      <c r="C56" s="222"/>
      <c r="D56" s="151" t="s">
        <v>96</v>
      </c>
      <c r="E56" s="148">
        <v>58</v>
      </c>
      <c r="F56" s="148">
        <v>63.1</v>
      </c>
      <c r="G56" s="148">
        <v>61.1</v>
      </c>
      <c r="H56" s="148">
        <v>63.3</v>
      </c>
      <c r="I56" s="148">
        <v>62.4</v>
      </c>
      <c r="J56" s="148">
        <v>63.1</v>
      </c>
      <c r="K56" s="148">
        <f t="shared" si="0"/>
        <v>62.6</v>
      </c>
      <c r="L56" s="148">
        <v>69.12408759124088</v>
      </c>
      <c r="M56" s="150">
        <f t="shared" si="1"/>
        <v>6.5240875912408782</v>
      </c>
      <c r="U56" s="152"/>
    </row>
    <row r="57" spans="3:21" x14ac:dyDescent="0.15">
      <c r="M57" s="152">
        <f>MAX(M5:M56)</f>
        <v>9.7948905109489033</v>
      </c>
    </row>
    <row r="58" spans="3:21" x14ac:dyDescent="0.15">
      <c r="C58" s="1"/>
      <c r="M58" s="152">
        <f>MIN(M5:M56)</f>
        <v>0.58467153284671269</v>
      </c>
      <c r="U58" s="152"/>
    </row>
    <row r="59" spans="3:21" x14ac:dyDescent="0.15">
      <c r="C59" s="1"/>
      <c r="M59" s="152"/>
    </row>
    <row r="60" spans="3:21" x14ac:dyDescent="0.15">
      <c r="C60" s="1"/>
    </row>
    <row r="61" spans="3:21" x14ac:dyDescent="0.15">
      <c r="C61" s="1"/>
    </row>
    <row r="63" spans="3:21" x14ac:dyDescent="0.15">
      <c r="C63" s="149"/>
    </row>
  </sheetData>
  <mergeCells count="11">
    <mergeCell ref="E5:E6"/>
    <mergeCell ref="C20:C23"/>
    <mergeCell ref="C47:C56"/>
    <mergeCell ref="C37:C41"/>
    <mergeCell ref="C42:C46"/>
    <mergeCell ref="C14:C19"/>
    <mergeCell ref="C5:C8"/>
    <mergeCell ref="E40:E41"/>
    <mergeCell ref="C29:C36"/>
    <mergeCell ref="C9:C13"/>
    <mergeCell ref="C24:C28"/>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3:L18"/>
  <sheetViews>
    <sheetView zoomScaleNormal="100" workbookViewId="0">
      <selection activeCell="E19" sqref="E19"/>
    </sheetView>
  </sheetViews>
  <sheetFormatPr defaultColWidth="9.75" defaultRowHeight="14.25" x14ac:dyDescent="0.15"/>
  <cols>
    <col min="1" max="2" width="2.875" style="155" customWidth="1"/>
    <col min="3" max="3" width="12.5" style="155" customWidth="1"/>
    <col min="4" max="4" width="3.25" style="155" customWidth="1"/>
    <col min="5" max="5" width="40.625" style="155" customWidth="1"/>
    <col min="6" max="6" width="11.625" style="155" customWidth="1"/>
    <col min="7" max="7" width="17.25" style="155" customWidth="1"/>
    <col min="8" max="9" width="2.875" style="155" customWidth="1"/>
    <col min="10" max="16384" width="9.75" style="155"/>
  </cols>
  <sheetData>
    <row r="3" spans="3:12" x14ac:dyDescent="0.15">
      <c r="C3" s="155" t="s">
        <v>130</v>
      </c>
    </row>
    <row r="4" spans="3:12" ht="39.950000000000003" customHeight="1" x14ac:dyDescent="0.15">
      <c r="C4" s="156"/>
      <c r="D4" s="156" t="s">
        <v>76</v>
      </c>
      <c r="E4" s="157" t="s">
        <v>77</v>
      </c>
      <c r="F4" s="157" t="s">
        <v>78</v>
      </c>
      <c r="G4" s="125" t="s">
        <v>326</v>
      </c>
    </row>
    <row r="5" spans="3:12" ht="18.75" customHeight="1" x14ac:dyDescent="0.15">
      <c r="C5" s="226" t="s">
        <v>302</v>
      </c>
      <c r="D5" s="158">
        <v>1</v>
      </c>
      <c r="E5" s="162" t="s">
        <v>345</v>
      </c>
      <c r="F5" s="165">
        <v>64.525547445255469</v>
      </c>
      <c r="G5" s="158" t="s">
        <v>347</v>
      </c>
      <c r="K5" s="155" t="s">
        <v>110</v>
      </c>
      <c r="L5" s="155">
        <v>65.900000000000006</v>
      </c>
    </row>
    <row r="6" spans="3:12" ht="18.75" customHeight="1" x14ac:dyDescent="0.15">
      <c r="C6" s="226"/>
      <c r="D6" s="158">
        <v>2</v>
      </c>
      <c r="E6" s="162" t="s">
        <v>110</v>
      </c>
      <c r="F6" s="165">
        <v>62.408759124087588</v>
      </c>
      <c r="G6" s="158" t="s">
        <v>348</v>
      </c>
      <c r="K6" s="155" t="s">
        <v>345</v>
      </c>
      <c r="L6" s="155">
        <v>62.5</v>
      </c>
    </row>
    <row r="7" spans="3:12" ht="18.75" customHeight="1" x14ac:dyDescent="0.15">
      <c r="C7" s="226"/>
      <c r="D7" s="158">
        <v>3</v>
      </c>
      <c r="E7" s="162" t="s">
        <v>346</v>
      </c>
      <c r="F7" s="165">
        <v>60.729927007299267</v>
      </c>
      <c r="G7" s="158" t="s">
        <v>349</v>
      </c>
      <c r="K7" s="155" t="s">
        <v>346</v>
      </c>
      <c r="L7" s="155">
        <v>59.7</v>
      </c>
    </row>
    <row r="8" spans="3:12" ht="18.75" customHeight="1" x14ac:dyDescent="0.15">
      <c r="C8" s="226"/>
      <c r="D8" s="158">
        <v>4</v>
      </c>
      <c r="E8" s="162" t="s">
        <v>82</v>
      </c>
      <c r="F8" s="165">
        <v>56.642335766423358</v>
      </c>
      <c r="G8" s="158" t="s">
        <v>350</v>
      </c>
      <c r="K8" s="155" t="s">
        <v>82</v>
      </c>
      <c r="L8" s="155">
        <v>53.7</v>
      </c>
    </row>
    <row r="9" spans="3:12" ht="30" customHeight="1" thickBot="1" x14ac:dyDescent="0.2">
      <c r="C9" s="227"/>
      <c r="D9" s="158">
        <v>5</v>
      </c>
      <c r="E9" s="168" t="s">
        <v>328</v>
      </c>
      <c r="F9" s="166">
        <v>56.058394160583944</v>
      </c>
      <c r="G9" s="159" t="s">
        <v>351</v>
      </c>
      <c r="K9" s="155" t="s">
        <v>328</v>
      </c>
      <c r="L9" s="155">
        <v>53.4</v>
      </c>
    </row>
    <row r="10" spans="3:12" ht="18.75" customHeight="1" thickTop="1" x14ac:dyDescent="0.15">
      <c r="C10" s="228" t="s">
        <v>303</v>
      </c>
      <c r="D10" s="160">
        <v>1</v>
      </c>
      <c r="E10" s="161" t="s">
        <v>352</v>
      </c>
      <c r="F10" s="167">
        <v>69.197080291970806</v>
      </c>
      <c r="G10" s="160" t="s">
        <v>354</v>
      </c>
      <c r="K10" s="155" t="s">
        <v>352</v>
      </c>
      <c r="L10" s="155">
        <v>66.7</v>
      </c>
    </row>
    <row r="11" spans="3:12" ht="18.75" customHeight="1" x14ac:dyDescent="0.15">
      <c r="C11" s="226"/>
      <c r="D11" s="158">
        <v>2</v>
      </c>
      <c r="E11" s="162" t="s">
        <v>115</v>
      </c>
      <c r="F11" s="165">
        <v>67.591240875912405</v>
      </c>
      <c r="G11" s="158" t="s">
        <v>356</v>
      </c>
      <c r="K11" s="155" t="s">
        <v>116</v>
      </c>
      <c r="L11" s="155">
        <v>66.5</v>
      </c>
    </row>
    <row r="12" spans="3:12" ht="18.75" customHeight="1" x14ac:dyDescent="0.15">
      <c r="C12" s="226"/>
      <c r="D12" s="158">
        <v>3</v>
      </c>
      <c r="E12" s="162" t="s">
        <v>116</v>
      </c>
      <c r="F12" s="165">
        <v>67.372262773722625</v>
      </c>
      <c r="G12" s="158" t="s">
        <v>355</v>
      </c>
      <c r="K12" s="155" t="s">
        <v>180</v>
      </c>
      <c r="L12" s="155">
        <v>65.599999999999994</v>
      </c>
    </row>
    <row r="13" spans="3:12" ht="18.75" customHeight="1" x14ac:dyDescent="0.15">
      <c r="C13" s="226"/>
      <c r="D13" s="158">
        <v>4</v>
      </c>
      <c r="E13" s="162" t="s">
        <v>180</v>
      </c>
      <c r="F13" s="165">
        <v>67.080291970802918</v>
      </c>
      <c r="G13" s="158" t="s">
        <v>356</v>
      </c>
      <c r="K13" s="155" t="s">
        <v>115</v>
      </c>
      <c r="L13" s="155">
        <v>65.599999999999994</v>
      </c>
    </row>
    <row r="14" spans="3:12" ht="30" customHeight="1" x14ac:dyDescent="0.15">
      <c r="C14" s="226"/>
      <c r="D14" s="158">
        <v>5</v>
      </c>
      <c r="E14" s="162" t="s">
        <v>102</v>
      </c>
      <c r="F14" s="165">
        <v>66.861313868613138</v>
      </c>
      <c r="G14" s="158" t="s">
        <v>357</v>
      </c>
      <c r="K14" s="155" t="s">
        <v>353</v>
      </c>
      <c r="L14" s="155">
        <v>64.5</v>
      </c>
    </row>
    <row r="16" spans="3:12" x14ac:dyDescent="0.15">
      <c r="C16" s="163"/>
    </row>
    <row r="17" spans="3:3" x14ac:dyDescent="0.15">
      <c r="C17" s="163"/>
    </row>
    <row r="18" spans="3:3" x14ac:dyDescent="0.15">
      <c r="C18" s="164"/>
    </row>
  </sheetData>
  <mergeCells count="2">
    <mergeCell ref="C5:C9"/>
    <mergeCell ref="C10:C1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性別</vt:lpstr>
      <vt:lpstr>年齢層</vt:lpstr>
      <vt:lpstr>割合が高い上位３項目</vt:lpstr>
      <vt:lpstr>今後の定住意向</vt:lpstr>
      <vt:lpstr>満足度5項目</vt:lpstr>
      <vt:lpstr>全項目の満足度の平均値</vt:lpstr>
      <vt:lpstr>満足度10ポイント増減</vt:lpstr>
      <vt:lpstr>満足度経年推移</vt:lpstr>
      <vt:lpstr>優先度5項目</vt:lpstr>
      <vt:lpstr>まちづくり指標R7</vt:lpstr>
      <vt:lpstr>まちづくりグラフ</vt:lpstr>
      <vt:lpstr>まちづくりグラフ!Print_Area</vt:lpstr>
      <vt:lpstr>まちづくり指標R7!Print_Area</vt:lpstr>
      <vt:lpstr>割合が高い上位３項目!Print_Area</vt:lpstr>
      <vt:lpstr>今後の定住意向!Print_Area</vt:lpstr>
      <vt:lpstr>性別!Print_Area</vt:lpstr>
      <vt:lpstr>全項目の満足度の平均値!Print_Area</vt:lpstr>
      <vt:lpstr>年齢層!Print_Area</vt:lpstr>
      <vt:lpstr>満足度10ポイント増減!Print_Area</vt:lpstr>
      <vt:lpstr>満足度5項目!Print_Area</vt:lpstr>
      <vt:lpstr>満足度経年推移!Print_Area</vt:lpstr>
      <vt:lpstr>優先度5項目!Print_Area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2024-03-06T10:43:36Z</cp:lastPrinted>
  <dcterms:created xsi:type="dcterms:W3CDTF">2022-04-01T02:43:11Z</dcterms:created>
  <dcterms:modified xsi:type="dcterms:W3CDTF">2026-05-21T07:40:36Z</dcterms:modified>
</cp:coreProperties>
</file>