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drawings/drawing20.xml" ContentType="application/vnd.openxmlformats-officedocument.drawingml.chartshapes+xml"/>
  <Override PartName="/xl/charts/chart20.xml" ContentType="application/vnd.openxmlformats-officedocument.drawingml.chart+xml"/>
  <Override PartName="/xl/drawings/drawing21.xml" ContentType="application/vnd.openxmlformats-officedocument.drawingml.chartshapes+xml"/>
  <Override PartName="/xl/charts/chart21.xml" ContentType="application/vnd.openxmlformats-officedocument.drawingml.chart+xml"/>
  <Override PartName="/xl/drawings/drawing22.xml" ContentType="application/vnd.openxmlformats-officedocument.drawingml.chartshapes+xml"/>
  <Override PartName="/xl/charts/chart22.xml" ContentType="application/vnd.openxmlformats-officedocument.drawingml.chart+xml"/>
  <Override PartName="/xl/drawings/drawing23.xml" ContentType="application/vnd.openxmlformats-officedocument.drawingml.chartshapes+xml"/>
  <Override PartName="/xl/charts/chart23.xml" ContentType="application/vnd.openxmlformats-officedocument.drawingml.chart+xml"/>
  <Override PartName="/xl/drawings/drawing24.xml" ContentType="application/vnd.openxmlformats-officedocument.drawingml.chartshapes+xml"/>
  <Override PartName="/xl/charts/chart24.xml" ContentType="application/vnd.openxmlformats-officedocument.drawingml.chart+xml"/>
  <Override PartName="/xl/drawings/drawing25.xml" ContentType="application/vnd.openxmlformats-officedocument.drawingml.chartshapes+xml"/>
  <Override PartName="/xl/charts/chart25.xml" ContentType="application/vnd.openxmlformats-officedocument.drawingml.chart+xml"/>
  <Override PartName="/xl/drawings/drawing26.xml" ContentType="application/vnd.openxmlformats-officedocument.drawingml.chartshapes+xml"/>
  <Override PartName="/xl/charts/chart26.xml" ContentType="application/vnd.openxmlformats-officedocument.drawingml.chart+xml"/>
  <Override PartName="/xl/drawings/drawing27.xml" ContentType="application/vnd.openxmlformats-officedocument.drawingml.chartshapes+xml"/>
  <Override PartName="/xl/charts/chart27.xml" ContentType="application/vnd.openxmlformats-officedocument.drawingml.chart+xml"/>
  <Override PartName="/xl/drawings/drawing28.xml" ContentType="application/vnd.openxmlformats-officedocument.drawingml.chartshapes+xml"/>
  <Override PartName="/xl/charts/chart28.xml" ContentType="application/vnd.openxmlformats-officedocument.drawingml.chart+xml"/>
  <Override PartName="/xl/drawings/drawing29.xml" ContentType="application/vnd.openxmlformats-officedocument.drawingml.chartshapes+xml"/>
  <Override PartName="/xl/charts/chart29.xml" ContentType="application/vnd.openxmlformats-officedocument.drawingml.chart+xml"/>
  <Override PartName="/xl/drawings/drawing30.xml" ContentType="application/vnd.openxmlformats-officedocument.drawingml.chartshapes+xml"/>
  <Override PartName="/xl/charts/chart30.xml" ContentType="application/vnd.openxmlformats-officedocument.drawingml.chart+xml"/>
  <Override PartName="/xl/drawings/drawing31.xml" ContentType="application/vnd.openxmlformats-officedocument.drawingml.chartshapes+xml"/>
  <Override PartName="/xl/charts/chart31.xml" ContentType="application/vnd.openxmlformats-officedocument.drawingml.chart+xml"/>
  <Override PartName="/xl/drawings/drawing32.xml" ContentType="application/vnd.openxmlformats-officedocument.drawingml.chartshapes+xml"/>
  <Override PartName="/xl/charts/chart32.xml" ContentType="application/vnd.openxmlformats-officedocument.drawingml.chart+xml"/>
  <Override PartName="/xl/drawings/drawing33.xml" ContentType="application/vnd.openxmlformats-officedocument.drawingml.chartshapes+xml"/>
  <Override PartName="/xl/charts/chart33.xml" ContentType="application/vnd.openxmlformats-officedocument.drawingml.chart+xml"/>
  <Override PartName="/xl/drawings/drawing34.xml" ContentType="application/vnd.openxmlformats-officedocument.drawingml.chartshapes+xml"/>
  <Override PartName="/xl/charts/chart34.xml" ContentType="application/vnd.openxmlformats-officedocument.drawingml.chart+xml"/>
  <Override PartName="/xl/drawings/drawing35.xml" ContentType="application/vnd.openxmlformats-officedocument.drawingml.chartshapes+xml"/>
  <Override PartName="/xl/charts/chart35.xml" ContentType="application/vnd.openxmlformats-officedocument.drawingml.chart+xml"/>
  <Override PartName="/xl/drawings/drawing36.xml" ContentType="application/vnd.openxmlformats-officedocument.drawingml.chartshapes+xml"/>
  <Override PartName="/xl/charts/chart36.xml" ContentType="application/vnd.openxmlformats-officedocument.drawingml.chart+xml"/>
  <Override PartName="/xl/drawings/drawing37.xml" ContentType="application/vnd.openxmlformats-officedocument.drawingml.chartshapes+xml"/>
  <Override PartName="/xl/charts/chart37.xml" ContentType="application/vnd.openxmlformats-officedocument.drawingml.chart+xml"/>
  <Override PartName="/xl/drawings/drawing38.xml" ContentType="application/vnd.openxmlformats-officedocument.drawingml.chartshapes+xml"/>
  <Override PartName="/xl/charts/chart38.xml" ContentType="application/vnd.openxmlformats-officedocument.drawingml.chart+xml"/>
  <Override PartName="/xl/drawings/drawing39.xml" ContentType="application/vnd.openxmlformats-officedocument.drawingml.chartshapes+xml"/>
  <Override PartName="/xl/charts/chart39.xml" ContentType="application/vnd.openxmlformats-officedocument.drawingml.chart+xml"/>
  <Override PartName="/xl/drawings/drawing40.xml" ContentType="application/vnd.openxmlformats-officedocument.drawingml.chartshapes+xml"/>
  <Override PartName="/xl/charts/chart40.xml" ContentType="application/vnd.openxmlformats-officedocument.drawingml.chart+xml"/>
  <Override PartName="/xl/drawings/drawing41.xml" ContentType="application/vnd.openxmlformats-officedocument.drawingml.chartshapes+xml"/>
  <Override PartName="/xl/charts/chart41.xml" ContentType="application/vnd.openxmlformats-officedocument.drawingml.chart+xml"/>
  <Override PartName="/xl/drawings/drawing42.xml" ContentType="application/vnd.openxmlformats-officedocument.drawingml.chartshapes+xml"/>
  <Override PartName="/xl/charts/chart42.xml" ContentType="application/vnd.openxmlformats-officedocument.drawingml.chart+xml"/>
  <Override PartName="/xl/drawings/drawing43.xml" ContentType="application/vnd.openxmlformats-officedocument.drawingml.chartshapes+xml"/>
  <Override PartName="/xl/charts/chart43.xml" ContentType="application/vnd.openxmlformats-officedocument.drawingml.chart+xml"/>
  <Override PartName="/xl/drawings/drawing4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hfile-sv.w2.city.chofu.tokyo.jp\0102_企画経営課\内部\01　計画調整係\050計画（基本計画・推進委・主要事務事業）\市民意識調査\R6\15　オープンデータ\"/>
    </mc:Choice>
  </mc:AlternateContent>
  <bookViews>
    <workbookView xWindow="-120" yWindow="-120" windowWidth="29040" windowHeight="15840" tabRatio="880" activeTab="10"/>
  </bookViews>
  <sheets>
    <sheet name="性別" sheetId="1" r:id="rId1"/>
    <sheet name="年齢層" sheetId="20" r:id="rId2"/>
    <sheet name="割合が高い上位３項目" sheetId="28" r:id="rId3"/>
    <sheet name="今後の定住意向" sheetId="5" r:id="rId4"/>
    <sheet name="満足度5項目" sheetId="6" r:id="rId5"/>
    <sheet name="全項目の満足度の平均値" sheetId="7" r:id="rId6"/>
    <sheet name="満足度10ポイント増減" sheetId="8" state="hidden" r:id="rId7"/>
    <sheet name="満足度経年推移" sheetId="24" r:id="rId8"/>
    <sheet name="優先度5項目" sheetId="25" r:id="rId9"/>
    <sheet name="まちづくり指標R6" sheetId="36" r:id="rId10"/>
    <sheet name="まちづくりグラフ" sheetId="32" r:id="rId11"/>
  </sheets>
  <definedNames>
    <definedName name="_xlnm._FilterDatabase" localSheetId="7" hidden="1">満足度経年推移!#REF!</definedName>
    <definedName name="ｄｄｄｄ" localSheetId="10">まちづくりグラフ!クリア</definedName>
    <definedName name="ｄｄｄｄ" localSheetId="9">#N/A</definedName>
    <definedName name="ｄｄｄｄ" localSheetId="2">[0]!クリア</definedName>
    <definedName name="ｄｄｄｄ" localSheetId="8">[0]!クリア</definedName>
    <definedName name="ｄｄｄｄ">[0]!クリア</definedName>
    <definedName name="do中央値" localSheetId="10">まちづくりグラフ!do中央値</definedName>
    <definedName name="do中央値" localSheetId="2">[0]!do中央値</definedName>
    <definedName name="do中央値" localSheetId="8">まちづくりグラフ!do中央値</definedName>
    <definedName name="do中央値">まちづくりグラフ!do中央値</definedName>
    <definedName name="do平均値" localSheetId="10">まちづくりグラフ!do平均値</definedName>
    <definedName name="do平均値" localSheetId="2">[0]!do平均値</definedName>
    <definedName name="do平均値" localSheetId="8">まちづくりグラフ!do平均値</definedName>
    <definedName name="do平均値">まちづくりグラフ!do平均値</definedName>
    <definedName name="ｇｇｇｇｇ" localSheetId="10">まちづくりグラフ!do平均値</definedName>
    <definedName name="ｇｇｇｇｇ" localSheetId="9">#N/A</definedName>
    <definedName name="ｇｇｇｇｇ" localSheetId="2">[0]!do平均値</definedName>
    <definedName name="ｇｇｇｇｇ" localSheetId="8">[0]!do平均値</definedName>
    <definedName name="ｇｇｇｇｇ">[0]!do平均値</definedName>
    <definedName name="ｋｋｋｋ" localSheetId="10">まちづくりグラフ!do平均値</definedName>
    <definedName name="ｋｋｋｋ" localSheetId="9">#N/A</definedName>
    <definedName name="ｋｋｋｋ" localSheetId="2">[0]!do平均値</definedName>
    <definedName name="ｋｋｋｋ" localSheetId="8">[0]!do平均値</definedName>
    <definedName name="ｋｋｋｋ">[0]!do平均値</definedName>
    <definedName name="llll" localSheetId="10">まちづくりグラフ!do中央値</definedName>
    <definedName name="llll" localSheetId="9">#N/A</definedName>
    <definedName name="llll" localSheetId="2">[0]!do中央値</definedName>
    <definedName name="llll" localSheetId="8">[0]!do中央値</definedName>
    <definedName name="llll">[0]!do中央値</definedName>
    <definedName name="ｐｐｐｐ" localSheetId="10">まちづくりグラフ!クリア</definedName>
    <definedName name="ｐｐｐｐ" localSheetId="9">#N/A</definedName>
    <definedName name="ｐｐｐｐ" localSheetId="2">[0]!クリア</definedName>
    <definedName name="ｐｐｐｐ" localSheetId="8">[0]!クリア</definedName>
    <definedName name="ｐｐｐｐ">[0]!クリア</definedName>
    <definedName name="_xlnm.Print_Area" localSheetId="10">まちづくりグラフ!$B$2:$M$313</definedName>
    <definedName name="_xlnm.Print_Area" localSheetId="9">まちづくり指標R6!$B$2:$K$56</definedName>
    <definedName name="_xlnm.Print_Area" localSheetId="2">割合が高い上位３項目!$B$2:$G$16</definedName>
    <definedName name="_xlnm.Print_Area" localSheetId="3">今後の定住意向!$B$2:$L$18</definedName>
    <definedName name="_xlnm.Print_Area" localSheetId="0">性別!$B$2:$K$13</definedName>
    <definedName name="_xlnm.Print_Area" localSheetId="5">全項目の満足度の平均値!$C$4:$I$5</definedName>
    <definedName name="_xlnm.Print_Area" localSheetId="1">年齢層!$B$2:$O$16</definedName>
    <definedName name="_xlnm.Print_Area" localSheetId="6">満足度10ポイント増減!$B$2:$E$7</definedName>
    <definedName name="_xlnm.Print_Area" localSheetId="4">満足度5項目!$C$4:$G$14</definedName>
    <definedName name="_xlnm.Print_Area" localSheetId="7">満足度経年推移!$C$4:$L$56</definedName>
    <definedName name="_xlnm.Print_Area" localSheetId="8">優先度5項目!$C$4:$G$14</definedName>
    <definedName name="いいいいい" localSheetId="10">まちづくりグラフ!do中央値</definedName>
    <definedName name="いいいいい" localSheetId="9">#N/A</definedName>
    <definedName name="いいいいい" localSheetId="2">[0]!do中央値</definedName>
    <definedName name="いいいいい" localSheetId="8">[0]!do中央値</definedName>
    <definedName name="いいいいい">[0]!do中央値</definedName>
    <definedName name="クリア" localSheetId="10">まちづくりグラフ!クリア</definedName>
    <definedName name="クリア" localSheetId="2">まちづくりグラフ!クリア</definedName>
    <definedName name="クリア" localSheetId="8">まちづくりグラフ!クリア</definedName>
    <definedName name="クリア">まちづくりグラフ!クリア</definedName>
    <definedName name="問11" localSheetId="10">#REF!</definedName>
    <definedName name="問11" localSheetId="9">#REF!</definedName>
    <definedName name="問11">#REF!</definedName>
    <definedName name="問12" localSheetId="10">#REF!</definedName>
    <definedName name="問12" localSheetId="9">#REF!</definedName>
    <definedName name="問12">#REF!</definedName>
    <definedName name="問13" localSheetId="10">#REF!</definedName>
    <definedName name="問13" localSheetId="9">#REF!</definedName>
    <definedName name="問13">#REF!</definedName>
    <definedName name="問14" localSheetId="10">#REF!</definedName>
    <definedName name="問14" localSheetId="9">#REF!</definedName>
    <definedName name="問14">#REF!</definedName>
    <definedName name="問15" localSheetId="10">#REF!</definedName>
    <definedName name="問15" localSheetId="9">#REF!</definedName>
    <definedName name="問15">#REF!</definedName>
    <definedName name="問16" localSheetId="10">#REF!</definedName>
    <definedName name="問16" localSheetId="9">#REF!</definedName>
    <definedName name="問16">#REF!</definedName>
    <definedName name="問17" localSheetId="10">#REF!</definedName>
    <definedName name="問17" localSheetId="9">#REF!</definedName>
    <definedName name="問17">#REF!</definedName>
    <definedName name="問21" localSheetId="10">#REF!</definedName>
    <definedName name="問21" localSheetId="9">#REF!</definedName>
    <definedName name="問21">#REF!</definedName>
    <definedName name="問22" localSheetId="10">#REF!</definedName>
    <definedName name="問22" localSheetId="9">#REF!</definedName>
    <definedName name="問22">#REF!</definedName>
    <definedName name="問23" localSheetId="10">#REF!</definedName>
    <definedName name="問23" localSheetId="9">#REF!</definedName>
    <definedName name="問23">#REF!</definedName>
    <definedName name="問24" localSheetId="10">#REF!</definedName>
    <definedName name="問24" localSheetId="9">#REF!</definedName>
    <definedName name="問24">#REF!</definedName>
    <definedName name="問3" localSheetId="10">#REF!</definedName>
    <definedName name="問3" localSheetId="9">#REF!</definedName>
    <definedName name="問3">#REF!</definedName>
    <definedName name="問4" localSheetId="10">#REF!</definedName>
    <definedName name="問4" localSheetId="9">#REF!</definedName>
    <definedName name="問4">#REF!</definedName>
    <definedName name="問5" localSheetId="10">#REF!</definedName>
    <definedName name="問5" localSheetId="9">#REF!</definedName>
    <definedName name="問5">#REF!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4" l="1"/>
  <c r="L6" i="24"/>
  <c r="J22" i="24" l="1"/>
  <c r="L22" i="24" s="1"/>
  <c r="J21" i="24"/>
  <c r="L21" i="24" s="1"/>
  <c r="H44" i="36" l="1"/>
  <c r="J44" i="36" s="1"/>
  <c r="H39" i="36"/>
  <c r="J39" i="36" s="1"/>
  <c r="H29" i="36"/>
  <c r="J29" i="36" s="1"/>
  <c r="H24" i="36"/>
  <c r="J24" i="36" s="1"/>
  <c r="H27" i="36"/>
  <c r="J27" i="36" s="1"/>
  <c r="H25" i="36"/>
  <c r="J25" i="36" s="1"/>
  <c r="J54" i="36"/>
  <c r="J53" i="36"/>
  <c r="J52" i="36"/>
  <c r="J51" i="36"/>
  <c r="J50" i="36"/>
  <c r="J49" i="36"/>
  <c r="J48" i="36"/>
  <c r="J47" i="36"/>
  <c r="J46" i="36"/>
  <c r="J45" i="36"/>
  <c r="J43" i="36"/>
  <c r="J42" i="36"/>
  <c r="J41" i="36"/>
  <c r="J40" i="36"/>
  <c r="J38" i="36"/>
  <c r="J37" i="36"/>
  <c r="J36" i="36"/>
  <c r="J35" i="36"/>
  <c r="J34" i="36"/>
  <c r="J33" i="36"/>
  <c r="J32" i="36"/>
  <c r="J31" i="36"/>
  <c r="J30" i="36"/>
  <c r="J28" i="36"/>
  <c r="J26" i="36"/>
  <c r="J23" i="36"/>
  <c r="J22" i="36"/>
  <c r="J18" i="36"/>
  <c r="J17" i="36"/>
  <c r="J16" i="36"/>
  <c r="J15" i="36"/>
  <c r="J14" i="36"/>
  <c r="J13" i="36"/>
  <c r="J12" i="36"/>
  <c r="J11" i="36"/>
  <c r="J10" i="36"/>
  <c r="J9" i="36"/>
  <c r="J8" i="36"/>
  <c r="J7" i="36"/>
  <c r="J6" i="36"/>
  <c r="J41" i="24" l="1"/>
  <c r="J27" i="24"/>
  <c r="J26" i="24"/>
  <c r="J25" i="24"/>
  <c r="J24" i="24"/>
  <c r="J23" i="24"/>
  <c r="J20" i="24"/>
  <c r="J19" i="24"/>
  <c r="J18" i="24"/>
  <c r="J17" i="24"/>
  <c r="E311" i="32" l="1"/>
  <c r="E310" i="32"/>
  <c r="E309" i="32"/>
  <c r="C309" i="32"/>
  <c r="E303" i="32"/>
  <c r="E302" i="32"/>
  <c r="E301" i="32"/>
  <c r="C301" i="32"/>
  <c r="E295" i="32"/>
  <c r="E294" i="32"/>
  <c r="E293" i="32"/>
  <c r="C293" i="32"/>
  <c r="E287" i="32"/>
  <c r="E286" i="32"/>
  <c r="E285" i="32"/>
  <c r="C285" i="32"/>
  <c r="E279" i="32"/>
  <c r="E278" i="32"/>
  <c r="E277" i="32"/>
  <c r="C277" i="32"/>
  <c r="E271" i="32"/>
  <c r="E270" i="32"/>
  <c r="E269" i="32"/>
  <c r="C269" i="32"/>
  <c r="E263" i="32"/>
  <c r="E262" i="32"/>
  <c r="E261" i="32"/>
  <c r="C261" i="32"/>
  <c r="E255" i="32"/>
  <c r="E254" i="32"/>
  <c r="E253" i="32"/>
  <c r="C253" i="32"/>
  <c r="E247" i="32"/>
  <c r="E246" i="32"/>
  <c r="E245" i="32"/>
  <c r="C245" i="32"/>
  <c r="E239" i="32"/>
  <c r="E238" i="32"/>
  <c r="E237" i="32"/>
  <c r="C237" i="32"/>
  <c r="E231" i="32"/>
  <c r="E230" i="32"/>
  <c r="E229" i="32"/>
  <c r="C229" i="32"/>
  <c r="E223" i="32"/>
  <c r="E222" i="32"/>
  <c r="E221" i="32"/>
  <c r="C221" i="32"/>
  <c r="E215" i="32"/>
  <c r="E214" i="32"/>
  <c r="E213" i="32"/>
  <c r="C213" i="32"/>
  <c r="E207" i="32"/>
  <c r="E206" i="32"/>
  <c r="E205" i="32"/>
  <c r="C205" i="32"/>
  <c r="E199" i="32"/>
  <c r="E198" i="32"/>
  <c r="E197" i="32"/>
  <c r="C197" i="32"/>
  <c r="E191" i="32"/>
  <c r="E190" i="32"/>
  <c r="E189" i="32"/>
  <c r="C189" i="32"/>
  <c r="E183" i="32"/>
  <c r="E182" i="32"/>
  <c r="E181" i="32"/>
  <c r="C181" i="32"/>
  <c r="E175" i="32"/>
  <c r="E174" i="32"/>
  <c r="E173" i="32"/>
  <c r="C173" i="32"/>
  <c r="E167" i="32"/>
  <c r="E166" i="32"/>
  <c r="E165" i="32"/>
  <c r="C165" i="32"/>
  <c r="E159" i="32"/>
  <c r="E158" i="32"/>
  <c r="E157" i="32"/>
  <c r="C157" i="32"/>
  <c r="E151" i="32"/>
  <c r="E150" i="32"/>
  <c r="E149" i="32"/>
  <c r="C149" i="32"/>
  <c r="E143" i="32"/>
  <c r="E142" i="32"/>
  <c r="E141" i="32"/>
  <c r="C141" i="32"/>
  <c r="E135" i="32"/>
  <c r="E134" i="32"/>
  <c r="E133" i="32"/>
  <c r="C133" i="32"/>
  <c r="E127" i="32"/>
  <c r="E126" i="32"/>
  <c r="E125" i="32"/>
  <c r="C125" i="32"/>
  <c r="E119" i="32"/>
  <c r="E118" i="32"/>
  <c r="E117" i="32"/>
  <c r="C117" i="32"/>
  <c r="E111" i="32"/>
  <c r="E110" i="32"/>
  <c r="E109" i="32"/>
  <c r="C109" i="32"/>
  <c r="E103" i="32"/>
  <c r="E102" i="32"/>
  <c r="E101" i="32"/>
  <c r="C101" i="32"/>
  <c r="E95" i="32"/>
  <c r="E94" i="32"/>
  <c r="E93" i="32"/>
  <c r="C93" i="32"/>
  <c r="E87" i="32"/>
  <c r="E86" i="32"/>
  <c r="E85" i="32"/>
  <c r="C85" i="32"/>
  <c r="E79" i="32"/>
  <c r="E78" i="32"/>
  <c r="E77" i="32"/>
  <c r="C77" i="32"/>
  <c r="E71" i="32"/>
  <c r="E70" i="32"/>
  <c r="E69" i="32"/>
  <c r="C69" i="32"/>
  <c r="E63" i="32"/>
  <c r="E62" i="32"/>
  <c r="E61" i="32"/>
  <c r="C61" i="32"/>
  <c r="E55" i="32"/>
  <c r="E54" i="32"/>
  <c r="E53" i="32"/>
  <c r="C53" i="32"/>
  <c r="E47" i="32"/>
  <c r="E46" i="32"/>
  <c r="E45" i="32"/>
  <c r="C45" i="32"/>
  <c r="E39" i="32"/>
  <c r="E38" i="32"/>
  <c r="E37" i="32"/>
  <c r="C37" i="32"/>
  <c r="E31" i="32"/>
  <c r="E30" i="32"/>
  <c r="E29" i="32"/>
  <c r="C29" i="32"/>
  <c r="E23" i="32"/>
  <c r="E22" i="32"/>
  <c r="E21" i="32"/>
  <c r="C21" i="32"/>
  <c r="E15" i="32"/>
  <c r="E14" i="32"/>
  <c r="E13" i="32"/>
  <c r="C13" i="32"/>
  <c r="E7" i="32"/>
  <c r="E6" i="32"/>
  <c r="E5" i="32"/>
  <c r="C5" i="32"/>
  <c r="J9" i="24" l="1"/>
  <c r="J5" i="24"/>
  <c r="H5" i="7"/>
  <c r="Q7" i="20" l="1"/>
  <c r="J48" i="24" l="1"/>
  <c r="L48" i="24" s="1"/>
  <c r="J43" i="24"/>
  <c r="L43" i="24" s="1"/>
  <c r="J44" i="24"/>
  <c r="L44" i="24" s="1"/>
  <c r="J45" i="24"/>
  <c r="L45" i="24" s="1"/>
  <c r="J46" i="24"/>
  <c r="L46" i="24" s="1"/>
  <c r="J28" i="24"/>
  <c r="L28" i="24" s="1"/>
  <c r="L25" i="24"/>
  <c r="L26" i="24"/>
  <c r="L27" i="24"/>
  <c r="J47" i="24"/>
  <c r="L47" i="24" s="1"/>
  <c r="J49" i="24"/>
  <c r="L49" i="24" s="1"/>
  <c r="J50" i="24"/>
  <c r="L50" i="24" s="1"/>
  <c r="J51" i="24"/>
  <c r="L51" i="24" s="1"/>
  <c r="J52" i="24"/>
  <c r="L52" i="24" s="1"/>
  <c r="J53" i="24"/>
  <c r="L53" i="24" s="1"/>
  <c r="J54" i="24"/>
  <c r="L54" i="24" s="1"/>
  <c r="J55" i="24"/>
  <c r="L55" i="24" s="1"/>
  <c r="J56" i="24"/>
  <c r="L56" i="24" s="1"/>
  <c r="L24" i="24"/>
  <c r="J29" i="24"/>
  <c r="L29" i="24" s="1"/>
  <c r="J30" i="24"/>
  <c r="L30" i="24" s="1"/>
  <c r="J31" i="24"/>
  <c r="L31" i="24" s="1"/>
  <c r="J32" i="24"/>
  <c r="L32" i="24" s="1"/>
  <c r="J33" i="24"/>
  <c r="L33" i="24" s="1"/>
  <c r="J34" i="24"/>
  <c r="L34" i="24" s="1"/>
  <c r="J35" i="24"/>
  <c r="L35" i="24" s="1"/>
  <c r="J36" i="24"/>
  <c r="L36" i="24" s="1"/>
  <c r="J37" i="24"/>
  <c r="L37" i="24" s="1"/>
  <c r="J38" i="24"/>
  <c r="L38" i="24" s="1"/>
  <c r="J39" i="24"/>
  <c r="L39" i="24" s="1"/>
  <c r="J8" i="24"/>
  <c r="L8" i="24" s="1"/>
  <c r="L9" i="24"/>
  <c r="J10" i="24"/>
  <c r="L10" i="24" s="1"/>
  <c r="J11" i="24"/>
  <c r="L11" i="24" s="1"/>
  <c r="J12" i="24"/>
  <c r="L12" i="24" s="1"/>
  <c r="J13" i="24"/>
  <c r="L13" i="24" s="1"/>
  <c r="J14" i="24"/>
  <c r="L14" i="24" s="1"/>
  <c r="J15" i="24"/>
  <c r="L15" i="24" s="1"/>
  <c r="J16" i="24"/>
  <c r="L16" i="24" s="1"/>
  <c r="L17" i="24"/>
  <c r="L18" i="24"/>
  <c r="L19" i="24"/>
  <c r="J7" i="24"/>
  <c r="L7" i="24" s="1"/>
  <c r="L41" i="24"/>
  <c r="J40" i="24"/>
  <c r="L40" i="24" s="1"/>
  <c r="L23" i="24"/>
  <c r="L20" i="24"/>
  <c r="L5" i="24" l="1"/>
  <c r="J42" i="24"/>
  <c r="L42" i="24" s="1"/>
  <c r="L58" i="24" l="1"/>
  <c r="L57" i="24"/>
  <c r="Q6" i="20"/>
  <c r="S6" i="20" s="1"/>
  <c r="S7" i="20"/>
</calcChain>
</file>

<file path=xl/sharedStrings.xml><?xml version="1.0" encoding="utf-8"?>
<sst xmlns="http://schemas.openxmlformats.org/spreadsheetml/2006/main" count="801" uniqueCount="352">
  <si>
    <t>性別</t>
    <rPh sb="0" eb="2">
      <t>セイベツ</t>
    </rPh>
    <phoneticPr fontId="2"/>
  </si>
  <si>
    <t>H26</t>
    <phoneticPr fontId="3"/>
  </si>
  <si>
    <t>H27</t>
  </si>
  <si>
    <t>H28</t>
  </si>
  <si>
    <t>H29</t>
  </si>
  <si>
    <t>H30</t>
  </si>
  <si>
    <t>R1</t>
    <phoneticPr fontId="3"/>
  </si>
  <si>
    <t>R2</t>
  </si>
  <si>
    <t>男性</t>
    <rPh sb="0" eb="2">
      <t>ダンセイ</t>
    </rPh>
    <phoneticPr fontId="3"/>
  </si>
  <si>
    <t>女性</t>
    <rPh sb="0" eb="2">
      <t>ジョセイ</t>
    </rPh>
    <phoneticPr fontId="3"/>
  </si>
  <si>
    <t>回答しない</t>
    <rPh sb="0" eb="2">
      <t>カイトウ</t>
    </rPh>
    <phoneticPr fontId="3"/>
  </si>
  <si>
    <t>R3</t>
  </si>
  <si>
    <t>16～19歳</t>
  </si>
  <si>
    <t>20～29歳</t>
  </si>
  <si>
    <t>30～39歳</t>
  </si>
  <si>
    <t>40～49歳</t>
  </si>
  <si>
    <t>50～59歳</t>
  </si>
  <si>
    <t>70歳以上</t>
    <rPh sb="3" eb="5">
      <t>イジョウ</t>
    </rPh>
    <phoneticPr fontId="2"/>
  </si>
  <si>
    <t>表側ｵﾘｼﾞﾅﾙ</t>
    <rPh sb="0" eb="2">
      <t>ヒョウソク</t>
    </rPh>
    <phoneticPr fontId="2"/>
  </si>
  <si>
    <t>ｎ数</t>
    <rPh sb="1" eb="2">
      <t>スウ</t>
    </rPh>
    <phoneticPr fontId="2"/>
  </si>
  <si>
    <t>表側＼表頭</t>
    <rPh sb="0" eb="2">
      <t>ヒョウソク</t>
    </rPh>
    <rPh sb="3" eb="5">
      <t>ヒョウトウ</t>
    </rPh>
    <phoneticPr fontId="2"/>
  </si>
  <si>
    <t>凡例</t>
    <rPh sb="0" eb="2">
      <t>ハンレイ</t>
    </rPh>
    <phoneticPr fontId="10"/>
  </si>
  <si>
    <t>60～69歳</t>
  </si>
  <si>
    <t>（無効回答）</t>
  </si>
  <si>
    <t>各属性において割合が高い上位３項目</t>
    <rPh sb="0" eb="3">
      <t>カクゾクセイ</t>
    </rPh>
    <rPh sb="7" eb="9">
      <t>ワリアイ</t>
    </rPh>
    <rPh sb="10" eb="11">
      <t>タカ</t>
    </rPh>
    <rPh sb="12" eb="14">
      <t>ジョウイ</t>
    </rPh>
    <rPh sb="15" eb="17">
      <t>コウモク</t>
    </rPh>
    <phoneticPr fontId="2"/>
  </si>
  <si>
    <t>属性</t>
    <phoneticPr fontId="2"/>
  </si>
  <si>
    <t>割合が高い回答</t>
    <phoneticPr fontId="2"/>
  </si>
  <si>
    <t>第１位</t>
  </si>
  <si>
    <t>第２位</t>
    <phoneticPr fontId="2"/>
  </si>
  <si>
    <t>第３位</t>
    <phoneticPr fontId="2"/>
  </si>
  <si>
    <t>通勤(就業)・
通学先</t>
    <phoneticPr fontId="2"/>
  </si>
  <si>
    <t>市内（自宅以外）</t>
  </si>
  <si>
    <t>住居形態</t>
    <phoneticPr fontId="2"/>
  </si>
  <si>
    <t>一戸建て（持ち家）</t>
  </si>
  <si>
    <t>集合住宅（賃貸）</t>
  </si>
  <si>
    <t>集合住宅（分譲）</t>
  </si>
  <si>
    <t>居住年数</t>
    <phoneticPr fontId="2"/>
  </si>
  <si>
    <t>30年以上</t>
  </si>
  <si>
    <t>10年以上20年未満</t>
  </si>
  <si>
    <t>20年以上30年未満</t>
  </si>
  <si>
    <t>前居住地</t>
    <phoneticPr fontId="2"/>
  </si>
  <si>
    <t>今後の定住意向</t>
    <rPh sb="0" eb="2">
      <t>コンゴ</t>
    </rPh>
    <rPh sb="3" eb="5">
      <t>テイジュウ</t>
    </rPh>
    <rPh sb="5" eb="7">
      <t>イコウ</t>
    </rPh>
    <phoneticPr fontId="2"/>
  </si>
  <si>
    <t>H30</t>
    <phoneticPr fontId="3"/>
  </si>
  <si>
    <t>満足度及び不満足度が高い上位５項目</t>
    <rPh sb="0" eb="3">
      <t>マンゾクド</t>
    </rPh>
    <rPh sb="3" eb="4">
      <t>オヨ</t>
    </rPh>
    <rPh sb="5" eb="8">
      <t>フマンゾク</t>
    </rPh>
    <rPh sb="8" eb="9">
      <t>ド</t>
    </rPh>
    <rPh sb="10" eb="11">
      <t>タカ</t>
    </rPh>
    <rPh sb="12" eb="14">
      <t>ジョウイ</t>
    </rPh>
    <rPh sb="15" eb="17">
      <t>コウモク</t>
    </rPh>
    <phoneticPr fontId="2"/>
  </si>
  <si>
    <t>順位</t>
    <rPh sb="0" eb="2">
      <t>ジュンイ</t>
    </rPh>
    <phoneticPr fontId="3"/>
  </si>
  <si>
    <t>項目</t>
    <rPh sb="0" eb="2">
      <t>コウモク</t>
    </rPh>
    <phoneticPr fontId="3"/>
  </si>
  <si>
    <t>割合</t>
    <rPh sb="0" eb="2">
      <t>ワリアイ</t>
    </rPh>
    <phoneticPr fontId="3"/>
  </si>
  <si>
    <t>満足</t>
    <rPh sb="0" eb="2">
      <t>マンゾク</t>
    </rPh>
    <phoneticPr fontId="3"/>
  </si>
  <si>
    <t>日常の買い物の便利さ</t>
  </si>
  <si>
    <t>不満</t>
    <rPh sb="0" eb="2">
      <t>フマン</t>
    </rPh>
    <phoneticPr fontId="3"/>
  </si>
  <si>
    <t>道路の整備（新設，拡幅を伴う改良）</t>
  </si>
  <si>
    <t>自宅周辺の居住環境（バリアフリーや耐震化など，ハード面の整備）</t>
  </si>
  <si>
    <t>ホームページの見やすさ</t>
  </si>
  <si>
    <t>行政サービスのデジタル化の取組</t>
  </si>
  <si>
    <t>自宅周辺の居住環境（バリアフリーや耐震化など，ハード面の整備）</t>
    <phoneticPr fontId="2"/>
  </si>
  <si>
    <t>－</t>
    <phoneticPr fontId="2"/>
  </si>
  <si>
    <t>全項目の満足度の平均値</t>
  </si>
  <si>
    <t>R1</t>
  </si>
  <si>
    <t>満足度が過去の平均値より10ポイント以上増減した項目</t>
    <rPh sb="4" eb="6">
      <t>カコ</t>
    </rPh>
    <rPh sb="7" eb="10">
      <t>ヘイキンチ</t>
    </rPh>
    <rPh sb="18" eb="20">
      <t>イジョウ</t>
    </rPh>
    <rPh sb="24" eb="26">
      <t>コウモク</t>
    </rPh>
    <phoneticPr fontId="2"/>
  </si>
  <si>
    <t>項目</t>
    <rPh sb="0" eb="2">
      <t>コウモク</t>
    </rPh>
    <phoneticPr fontId="2"/>
  </si>
  <si>
    <t>増減※
（ポイント）</t>
    <rPh sb="0" eb="2">
      <t>ゾウゲン</t>
    </rPh>
    <phoneticPr fontId="2"/>
  </si>
  <si>
    <t>満足度が
10 ポイント以上
増加した項目</t>
    <rPh sb="0" eb="3">
      <t>マンゾクド</t>
    </rPh>
    <rPh sb="12" eb="14">
      <t>イジョウ</t>
    </rPh>
    <rPh sb="15" eb="17">
      <t>ゾウカ</t>
    </rPh>
    <rPh sb="19" eb="21">
      <t>コウモク</t>
    </rPh>
    <phoneticPr fontId="2"/>
  </si>
  <si>
    <t>中心市街地（調布・布田・国領駅周辺）の活気・にぎわい</t>
  </si>
  <si>
    <t>市内工業・商業などの活力</t>
  </si>
  <si>
    <t>市内中小企業に対する支援</t>
  </si>
  <si>
    <t>街並み・景観</t>
  </si>
  <si>
    <t>行政評価の取組</t>
  </si>
  <si>
    <t>支出の節減，収入の確保，受益者負担の適正化など</t>
  </si>
  <si>
    <t>市民参加と協働の取組</t>
  </si>
  <si>
    <t>ひとり親家庭への生活・経済面の支援</t>
  </si>
  <si>
    <t>公園や遊び場</t>
  </si>
  <si>
    <t>職員数の見直しや職員給与の適正化の取組</t>
  </si>
  <si>
    <t>高齢者の福祉</t>
  </si>
  <si>
    <t>障害者の福祉</t>
  </si>
  <si>
    <t>地域コミュニティ（自治会・地区協議会など）の活動支援</t>
  </si>
  <si>
    <t>民間活力の活用の推進など簡素で効率的な組織づくりの取組</t>
  </si>
  <si>
    <t>歴史・文化財の保存や継承</t>
  </si>
  <si>
    <t>満足度が
10 ポイント以上
減少した項目</t>
    <rPh sb="15" eb="17">
      <t>ゲンショウ</t>
    </rPh>
    <phoneticPr fontId="2"/>
  </si>
  <si>
    <t>子育て支援サービス</t>
  </si>
  <si>
    <t>満足度の経年推移</t>
    <rPh sb="0" eb="3">
      <t>マンゾクド</t>
    </rPh>
    <rPh sb="4" eb="6">
      <t>ケイネン</t>
    </rPh>
    <rPh sb="6" eb="8">
      <t>スイイ</t>
    </rPh>
    <phoneticPr fontId="2"/>
  </si>
  <si>
    <t>R１</t>
  </si>
  <si>
    <t>火災などへの消防対策</t>
  </si>
  <si>
    <t>防犯対策</t>
  </si>
  <si>
    <t>小・中学校の教育</t>
  </si>
  <si>
    <t>青少年の非行防止や健全育成対策</t>
  </si>
  <si>
    <t>労働セミナーや就職面接会の開催など，雇用・就職に向けた取組</t>
  </si>
  <si>
    <t>健康診断などの保健サービス</t>
  </si>
  <si>
    <t>たづくりを中心とした生涯学習</t>
  </si>
  <si>
    <t>スポーツ振興</t>
  </si>
  <si>
    <t>「映画のまち調布（映画・映像を“つくる・楽しむ・学ぶ”まち）」を進める取組</t>
  </si>
  <si>
    <t>平和・国際交流の取組</t>
  </si>
  <si>
    <t>人権に関する啓発・相談</t>
  </si>
  <si>
    <t>女性の社会参加・参画</t>
  </si>
  <si>
    <t>窓口・電話における職員の対応</t>
  </si>
  <si>
    <t>公共施設等の総合的なマネジメントに関する取組</t>
  </si>
  <si>
    <t>医療体制の充実</t>
  </si>
  <si>
    <t>共生社会の充実・パラハートちょうふの取組</t>
  </si>
  <si>
    <t>2050年ゼロカーボンシティの実現に向けた取組</t>
  </si>
  <si>
    <t>生活環境（騒音・悪臭・野焼きなどへの対策）</t>
  </si>
  <si>
    <t>多様な性（性的マイノリティなど）の理解への取組</t>
  </si>
  <si>
    <t>市報，ホームページ，フェイスブック，調布エフエムなどを活用した市政情報の発信</t>
  </si>
  <si>
    <t>R２</t>
  </si>
  <si>
    <t>R３</t>
    <phoneticPr fontId="2"/>
  </si>
  <si>
    <t>優先度が高い上位５項目</t>
    <rPh sb="0" eb="3">
      <t>ユウセンド</t>
    </rPh>
    <rPh sb="4" eb="5">
      <t>タカ</t>
    </rPh>
    <rPh sb="6" eb="8">
      <t>ジョウイ</t>
    </rPh>
    <rPh sb="9" eb="11">
      <t>コウモク</t>
    </rPh>
    <phoneticPr fontId="2"/>
  </si>
  <si>
    <t>基本目標</t>
    <rPh sb="0" eb="2">
      <t>キホン</t>
    </rPh>
    <rPh sb="2" eb="4">
      <t>モクヒョウ</t>
    </rPh>
    <phoneticPr fontId="3"/>
  </si>
  <si>
    <t>現状値と
目標値
の差</t>
    <rPh sb="0" eb="2">
      <t>ゲンジョウ</t>
    </rPh>
    <rPh sb="2" eb="3">
      <t>チ</t>
    </rPh>
    <rPh sb="5" eb="7">
      <t>モクヒョウ</t>
    </rPh>
    <rPh sb="7" eb="8">
      <t>チ</t>
    </rPh>
    <rPh sb="10" eb="11">
      <t>サ</t>
    </rPh>
    <phoneticPr fontId="3"/>
  </si>
  <si>
    <t>基本目標１</t>
    <rPh sb="0" eb="2">
      <t>キホン</t>
    </rPh>
    <rPh sb="2" eb="4">
      <t>モクヒョウ</t>
    </rPh>
    <phoneticPr fontId="10"/>
  </si>
  <si>
    <t>施策01</t>
  </si>
  <si>
    <t>施策02</t>
  </si>
  <si>
    <t>基本目標２</t>
    <rPh sb="0" eb="2">
      <t>キホン</t>
    </rPh>
    <rPh sb="2" eb="4">
      <t>モクヒョウ</t>
    </rPh>
    <phoneticPr fontId="10"/>
  </si>
  <si>
    <t>子育て支援サービスに満足している市民の割合</t>
    <phoneticPr fontId="2"/>
  </si>
  <si>
    <t>健康だと感じている市民の割合</t>
    <phoneticPr fontId="2"/>
  </si>
  <si>
    <t>基本目標４</t>
    <rPh sb="0" eb="2">
      <t>キホン</t>
    </rPh>
    <rPh sb="2" eb="4">
      <t>モクヒョウ</t>
    </rPh>
    <phoneticPr fontId="10"/>
  </si>
  <si>
    <t>１年間に生涯学習をした人の割合</t>
    <phoneticPr fontId="2"/>
  </si>
  <si>
    <t>学習の成果をまちづくりに生かしている市民の割合</t>
    <phoneticPr fontId="2"/>
  </si>
  <si>
    <t>運動を週に１回以上行っている市民の割合</t>
    <phoneticPr fontId="2"/>
  </si>
  <si>
    <t>基本目標５</t>
    <rPh sb="0" eb="2">
      <t>キホン</t>
    </rPh>
    <rPh sb="2" eb="4">
      <t>モクヒョウ</t>
    </rPh>
    <phoneticPr fontId="10"/>
  </si>
  <si>
    <t>地域活動に参加している市民の割合</t>
    <phoneticPr fontId="2"/>
  </si>
  <si>
    <t>基本目標６</t>
    <rPh sb="0" eb="2">
      <t>キホン</t>
    </rPh>
    <rPh sb="2" eb="4">
      <t>モクヒョウ</t>
    </rPh>
    <phoneticPr fontId="10"/>
  </si>
  <si>
    <t>日常の買い物が便利と感じている市民の割合</t>
    <phoneticPr fontId="2"/>
  </si>
  <si>
    <t>「映画のまち調布」を進める取組に満足している市民の割合</t>
    <phoneticPr fontId="2"/>
  </si>
  <si>
    <t>基本目標７</t>
    <rPh sb="0" eb="2">
      <t>キホン</t>
    </rPh>
    <rPh sb="2" eb="4">
      <t>モクヒョウ</t>
    </rPh>
    <phoneticPr fontId="10"/>
  </si>
  <si>
    <t>住みやすいと感じている市民の割合</t>
    <phoneticPr fontId="2"/>
  </si>
  <si>
    <t>市内に優れた景観があると感じている市民の割合</t>
    <phoneticPr fontId="2"/>
  </si>
  <si>
    <t>中心市街地が魅力的であると感じている市民の割合</t>
    <phoneticPr fontId="2"/>
  </si>
  <si>
    <t>駅周辺の利便性が高いと感じている市民の割合</t>
    <phoneticPr fontId="2"/>
  </si>
  <si>
    <t>深大寺周辺の景観が優れていると感じている市民の割合</t>
    <phoneticPr fontId="2"/>
  </si>
  <si>
    <t>バリアフリー対応住宅に住んでいると答えた市民の割合</t>
    <phoneticPr fontId="2"/>
  </si>
  <si>
    <t>普段利用している道路が通行しやすいと感じている市民の割合</t>
    <phoneticPr fontId="2"/>
  </si>
  <si>
    <t>市内の公共交通機関（電車・バス）を利用しやすいと感じている市民の割合</t>
    <phoneticPr fontId="2"/>
  </si>
  <si>
    <t>図書館</t>
    <rPh sb="0" eb="3">
      <t>トショカン</t>
    </rPh>
    <phoneticPr fontId="2"/>
  </si>
  <si>
    <t>公民館</t>
    <rPh sb="0" eb="3">
      <t>コウミンカン</t>
    </rPh>
    <phoneticPr fontId="2"/>
  </si>
  <si>
    <t>社会教育施設の満足度</t>
    <phoneticPr fontId="2"/>
  </si>
  <si>
    <t>調査結果</t>
    <rPh sb="0" eb="4">
      <t>チョウサケッカ</t>
    </rPh>
    <phoneticPr fontId="2"/>
  </si>
  <si>
    <t>まちづくり指標名</t>
    <rPh sb="7" eb="8">
      <t>メイ</t>
    </rPh>
    <phoneticPr fontId="3"/>
  </si>
  <si>
    <t>基準値・現状値・目標値</t>
    <phoneticPr fontId="3"/>
  </si>
  <si>
    <t>地震への災害対策</t>
    <phoneticPr fontId="2"/>
  </si>
  <si>
    <t>風水害などへの災害対策</t>
    <phoneticPr fontId="2"/>
  </si>
  <si>
    <t>図書館</t>
    <phoneticPr fontId="2"/>
  </si>
  <si>
    <t>公民館</t>
    <phoneticPr fontId="2"/>
  </si>
  <si>
    <t>道路の整備（新設，拡幅を伴う改良）</t>
    <phoneticPr fontId="2"/>
  </si>
  <si>
    <t>既設道路の維持管理（損傷した部分の補修，清掃，点検等）</t>
    <phoneticPr fontId="2"/>
  </si>
  <si>
    <t>R4</t>
  </si>
  <si>
    <t>派遣・契約・嘱託社員，
パート・アルバイト</t>
    <phoneticPr fontId="2"/>
  </si>
  <si>
    <t>無職</t>
    <rPh sb="0" eb="2">
      <t>ムショク</t>
    </rPh>
    <phoneticPr fontId="2"/>
  </si>
  <si>
    <t>満足＝「満足している」＋「どちらかといえば満足している」</t>
    <phoneticPr fontId="2"/>
  </si>
  <si>
    <t>不満＝「どちらかといえば不満である」＋「不満である」</t>
    <rPh sb="0" eb="2">
      <t>フマン</t>
    </rPh>
    <phoneticPr fontId="2"/>
  </si>
  <si>
    <t>通勤(就業)・通学先</t>
    <phoneticPr fontId="2"/>
  </si>
  <si>
    <t>前居住地</t>
    <rPh sb="0" eb="1">
      <t>マエ</t>
    </rPh>
    <rPh sb="1" eb="4">
      <t>キョジュウチ</t>
    </rPh>
    <phoneticPr fontId="2"/>
  </si>
  <si>
    <t>東京23区内</t>
    <phoneticPr fontId="2"/>
  </si>
  <si>
    <t>多摩地域
（東京23区・島しょを除く地域）</t>
    <phoneticPr fontId="2"/>
  </si>
  <si>
    <t>その他
（東京都島しょ以外の関東を除く）</t>
    <rPh sb="2" eb="3">
      <t>タ</t>
    </rPh>
    <rPh sb="7" eb="8">
      <t>ト</t>
    </rPh>
    <rPh sb="11" eb="13">
      <t>イガイ</t>
    </rPh>
    <rPh sb="14" eb="16">
      <t>カントウ</t>
    </rPh>
    <rPh sb="17" eb="18">
      <t>ノゾ</t>
    </rPh>
    <phoneticPr fontId="2"/>
  </si>
  <si>
    <t>基本目標８</t>
    <rPh sb="0" eb="4">
      <t>キホンモクヒョウ</t>
    </rPh>
    <phoneticPr fontId="2"/>
  </si>
  <si>
    <t>R5</t>
    <phoneticPr fontId="2"/>
  </si>
  <si>
    <t>職業</t>
  </si>
  <si>
    <t>建設業・鉱工業・製造業系以外の
商業・サービス業系などの会社員</t>
    <phoneticPr fontId="2"/>
  </si>
  <si>
    <t>調布花火</t>
  </si>
  <si>
    <t>公園や遊び場</t>
    <phoneticPr fontId="2"/>
  </si>
  <si>
    <t>R４</t>
  </si>
  <si>
    <t>R５</t>
    <phoneticPr fontId="2"/>
  </si>
  <si>
    <t>行革プラン
２０２３</t>
    <phoneticPr fontId="2"/>
  </si>
  <si>
    <t>社会生活を営む上で困難をかかえる子ども・若者への支援</t>
  </si>
  <si>
    <t>調布花火</t>
    <phoneticPr fontId="2"/>
  </si>
  <si>
    <t>防犯対策</t>
    <phoneticPr fontId="2"/>
  </si>
  <si>
    <t>まちづくり指標の現状値と目標値の差</t>
    <rPh sb="5" eb="7">
      <t>シヒョウ</t>
    </rPh>
    <rPh sb="8" eb="10">
      <t>ゲンジョウ</t>
    </rPh>
    <rPh sb="10" eb="11">
      <t>アタイ</t>
    </rPh>
    <rPh sb="12" eb="15">
      <t>モクヒョウチ</t>
    </rPh>
    <rPh sb="16" eb="17">
      <t>サ</t>
    </rPh>
    <phoneticPr fontId="2"/>
  </si>
  <si>
    <t>目標値
（R８年度）</t>
    <rPh sb="0" eb="3">
      <t>モクヒョウチ</t>
    </rPh>
    <rPh sb="7" eb="9">
      <t>ネンド</t>
    </rPh>
    <phoneticPr fontId="3"/>
  </si>
  <si>
    <t>R４年度
（基準値）</t>
    <rPh sb="6" eb="9">
      <t>キジュンチ</t>
    </rPh>
    <phoneticPr fontId="3"/>
  </si>
  <si>
    <t>重点
プロジェクト</t>
    <rPh sb="0" eb="2">
      <t>ジュウテン</t>
    </rPh>
    <phoneticPr fontId="10"/>
  </si>
  <si>
    <t>重点1</t>
    <rPh sb="0" eb="2">
      <t>ジュウテン</t>
    </rPh>
    <phoneticPr fontId="3"/>
  </si>
  <si>
    <t>調布市の地震，風水害への災害対策に満足している市民の割合</t>
    <rPh sb="0" eb="3">
      <t>チョウフシ</t>
    </rPh>
    <rPh sb="4" eb="6">
      <t>ジシン</t>
    </rPh>
    <rPh sb="7" eb="10">
      <t>フウスイガイ</t>
    </rPh>
    <rPh sb="12" eb="14">
      <t>サイガイ</t>
    </rPh>
    <rPh sb="14" eb="16">
      <t>タイサク</t>
    </rPh>
    <rPh sb="17" eb="19">
      <t>マンゾク</t>
    </rPh>
    <rPh sb="23" eb="25">
      <t>シミン</t>
    </rPh>
    <rPh sb="26" eb="28">
      <t>ワリアイ</t>
    </rPh>
    <phoneticPr fontId="2"/>
  </si>
  <si>
    <t>地震</t>
    <rPh sb="0" eb="2">
      <t>ジシン</t>
    </rPh>
    <phoneticPr fontId="3"/>
  </si>
  <si>
    <t>風水害</t>
    <rPh sb="0" eb="3">
      <t>フウスイガイ</t>
    </rPh>
    <phoneticPr fontId="3"/>
  </si>
  <si>
    <t>特殊詐欺被害防止のため何らかの対策をしている市民の割合</t>
    <rPh sb="0" eb="8">
      <t>トクシュサギヒガイボウシ</t>
    </rPh>
    <rPh sb="11" eb="12">
      <t>ナン</t>
    </rPh>
    <rPh sb="15" eb="17">
      <t>タイサク</t>
    </rPh>
    <rPh sb="22" eb="24">
      <t>シミン</t>
    </rPh>
    <rPh sb="25" eb="27">
      <t>ワリアイ</t>
    </rPh>
    <phoneticPr fontId="2"/>
  </si>
  <si>
    <t>重点2</t>
    <rPh sb="0" eb="2">
      <t>ジュウテン</t>
    </rPh>
    <phoneticPr fontId="3"/>
  </si>
  <si>
    <t>小・中学校の教育に満足している市民の割合</t>
    <rPh sb="0" eb="1">
      <t>ショウ</t>
    </rPh>
    <rPh sb="2" eb="5">
      <t>チュウガッコウ</t>
    </rPh>
    <rPh sb="6" eb="8">
      <t>キョウイク</t>
    </rPh>
    <rPh sb="9" eb="11">
      <t>マンゾク</t>
    </rPh>
    <rPh sb="15" eb="17">
      <t>シミン</t>
    </rPh>
    <rPh sb="18" eb="20">
      <t>ワリアイ</t>
    </rPh>
    <phoneticPr fontId="2"/>
  </si>
  <si>
    <t>社会生活を営むうえで困難を抱える子ども・若者への支援に満足している市民の割合</t>
    <rPh sb="0" eb="4">
      <t>シャカイセイカツ</t>
    </rPh>
    <rPh sb="5" eb="6">
      <t>イトナ</t>
    </rPh>
    <rPh sb="10" eb="12">
      <t>コンナン</t>
    </rPh>
    <rPh sb="13" eb="14">
      <t>カカ</t>
    </rPh>
    <rPh sb="16" eb="17">
      <t>コ</t>
    </rPh>
    <rPh sb="20" eb="22">
      <t>ワカモノ</t>
    </rPh>
    <rPh sb="24" eb="26">
      <t>シエン</t>
    </rPh>
    <rPh sb="27" eb="29">
      <t>マンゾク</t>
    </rPh>
    <rPh sb="33" eb="35">
      <t>シミン</t>
    </rPh>
    <rPh sb="36" eb="38">
      <t>ワリアイ</t>
    </rPh>
    <phoneticPr fontId="2"/>
  </si>
  <si>
    <t>重点3</t>
    <rPh sb="0" eb="2">
      <t>ジュウテン</t>
    </rPh>
    <phoneticPr fontId="3"/>
  </si>
  <si>
    <t>高齢者の福祉に満足している市民の割合</t>
    <rPh sb="0" eb="3">
      <t>コウレイシャ</t>
    </rPh>
    <rPh sb="4" eb="6">
      <t>フクシ</t>
    </rPh>
    <rPh sb="7" eb="9">
      <t>マンゾク</t>
    </rPh>
    <rPh sb="13" eb="15">
      <t>シミン</t>
    </rPh>
    <rPh sb="16" eb="18">
      <t>ワリアイ</t>
    </rPh>
    <phoneticPr fontId="2"/>
  </si>
  <si>
    <t>障害者の福祉に満足している市民の割合</t>
    <rPh sb="0" eb="3">
      <t>ショウガイシャ</t>
    </rPh>
    <rPh sb="4" eb="6">
      <t>フクシ</t>
    </rPh>
    <rPh sb="7" eb="9">
      <t>マンゾク</t>
    </rPh>
    <rPh sb="13" eb="15">
      <t>シミン</t>
    </rPh>
    <rPh sb="16" eb="18">
      <t>ワリアイ</t>
    </rPh>
    <phoneticPr fontId="2"/>
  </si>
  <si>
    <t>定期的にがん検診を受けている人の割合</t>
    <rPh sb="14" eb="15">
      <t>ヒト</t>
    </rPh>
    <phoneticPr fontId="2"/>
  </si>
  <si>
    <t>重点4</t>
    <rPh sb="0" eb="2">
      <t>ジュウテン</t>
    </rPh>
    <phoneticPr fontId="3"/>
  </si>
  <si>
    <t>重点5</t>
    <rPh sb="0" eb="2">
      <t>ジュウテン</t>
    </rPh>
    <phoneticPr fontId="3"/>
  </si>
  <si>
    <t>緑や自然環境の保全に満足している市民の割合</t>
    <rPh sb="0" eb="1">
      <t>ミドリ</t>
    </rPh>
    <rPh sb="2" eb="6">
      <t>シゼンカンキョウ</t>
    </rPh>
    <rPh sb="7" eb="9">
      <t>ホゼン</t>
    </rPh>
    <rPh sb="10" eb="12">
      <t>マンゾク</t>
    </rPh>
    <rPh sb="16" eb="18">
      <t>シミン</t>
    </rPh>
    <rPh sb="19" eb="21">
      <t>ワリアイ</t>
    </rPh>
    <phoneticPr fontId="2"/>
  </si>
  <si>
    <t>災害時の情報を入手することができる市民の割合</t>
    <rPh sb="0" eb="3">
      <t>サイガイジ</t>
    </rPh>
    <rPh sb="4" eb="6">
      <t>ジョウホウ</t>
    </rPh>
    <rPh sb="7" eb="9">
      <t>ニュウシュ</t>
    </rPh>
    <rPh sb="17" eb="19">
      <t>シミン</t>
    </rPh>
    <rPh sb="20" eb="22">
      <t>ワリアイ</t>
    </rPh>
    <phoneticPr fontId="2"/>
  </si>
  <si>
    <t>ローリングストックの考えによる備蓄食料等を実践している市民の割合</t>
    <rPh sb="10" eb="11">
      <t>カンガ</t>
    </rPh>
    <rPh sb="15" eb="20">
      <t>ビチクショクリョウトウ</t>
    </rPh>
    <rPh sb="21" eb="23">
      <t>ジッセン</t>
    </rPh>
    <rPh sb="27" eb="29">
      <t>シミン</t>
    </rPh>
    <rPh sb="30" eb="32">
      <t>ワリアイ</t>
    </rPh>
    <phoneticPr fontId="2"/>
  </si>
  <si>
    <t>施策03</t>
    <phoneticPr fontId="3"/>
  </si>
  <si>
    <t>すこやかなどで児童虐待に関する相談を受け付けていることを知っている市民の割合</t>
    <phoneticPr fontId="2"/>
  </si>
  <si>
    <t>施策05</t>
    <rPh sb="0" eb="2">
      <t>セサク</t>
    </rPh>
    <phoneticPr fontId="3"/>
  </si>
  <si>
    <t>基本目標３</t>
    <rPh sb="0" eb="4">
      <t>キホンモクヒョウ</t>
    </rPh>
    <phoneticPr fontId="3"/>
  </si>
  <si>
    <t>施策11</t>
    <phoneticPr fontId="2"/>
  </si>
  <si>
    <t>施策12</t>
    <phoneticPr fontId="3"/>
  </si>
  <si>
    <t>施策13</t>
    <phoneticPr fontId="3"/>
  </si>
  <si>
    <t>施策14</t>
    <phoneticPr fontId="3"/>
  </si>
  <si>
    <t>市民同士のつながりによる地域活動が行われていると実感している市民の割合</t>
    <rPh sb="0" eb="4">
      <t>シミンドウシ</t>
    </rPh>
    <rPh sb="12" eb="16">
      <t>チイキカツドウ</t>
    </rPh>
    <rPh sb="17" eb="18">
      <t>オコナ</t>
    </rPh>
    <rPh sb="24" eb="26">
      <t>ジッカン</t>
    </rPh>
    <rPh sb="30" eb="32">
      <t>シミン</t>
    </rPh>
    <rPh sb="33" eb="35">
      <t>ワリアイ</t>
    </rPh>
    <phoneticPr fontId="2"/>
  </si>
  <si>
    <t>施策16</t>
    <phoneticPr fontId="3"/>
  </si>
  <si>
    <t>身近な人と戦争や平和について話し合ったり，戦争中の話を聞いたりしたことがある市民の割合</t>
    <rPh sb="0" eb="2">
      <t>ミヂカ</t>
    </rPh>
    <rPh sb="3" eb="4">
      <t>ヒト</t>
    </rPh>
    <rPh sb="8" eb="10">
      <t>ヘイワ</t>
    </rPh>
    <rPh sb="14" eb="15">
      <t>ハナ</t>
    </rPh>
    <rPh sb="16" eb="17">
      <t>ア</t>
    </rPh>
    <rPh sb="21" eb="24">
      <t>センソウチュウ</t>
    </rPh>
    <rPh sb="25" eb="26">
      <t>ハナシ</t>
    </rPh>
    <phoneticPr fontId="2"/>
  </si>
  <si>
    <t>施策17</t>
    <phoneticPr fontId="3"/>
  </si>
  <si>
    <t>施策19</t>
    <phoneticPr fontId="3"/>
  </si>
  <si>
    <t>数々の水木作品が調布市で生み出されたことを認知している市民の割合</t>
    <rPh sb="0" eb="2">
      <t>カズカズ</t>
    </rPh>
    <rPh sb="3" eb="7">
      <t>ミズキサクヒン</t>
    </rPh>
    <rPh sb="8" eb="11">
      <t>チョウフシ</t>
    </rPh>
    <rPh sb="12" eb="13">
      <t>ウ</t>
    </rPh>
    <rPh sb="14" eb="15">
      <t>ダ</t>
    </rPh>
    <rPh sb="21" eb="23">
      <t>ニンチ</t>
    </rPh>
    <rPh sb="27" eb="29">
      <t>シミン</t>
    </rPh>
    <rPh sb="30" eb="32">
      <t>ワリアイ</t>
    </rPh>
    <phoneticPr fontId="2"/>
  </si>
  <si>
    <t>施策20</t>
    <phoneticPr fontId="3"/>
  </si>
  <si>
    <t>１年間で文化芸術を鑑賞，または自ら文化芸術活動を行った市民のうち，市内公共施設を利用した割合</t>
    <rPh sb="4" eb="6">
      <t>ブンカ</t>
    </rPh>
    <rPh sb="17" eb="19">
      <t>ブンカ</t>
    </rPh>
    <phoneticPr fontId="2"/>
  </si>
  <si>
    <t>施策22</t>
    <phoneticPr fontId="3"/>
  </si>
  <si>
    <t>施策23</t>
    <phoneticPr fontId="3"/>
  </si>
  <si>
    <t>施策24</t>
    <phoneticPr fontId="3"/>
  </si>
  <si>
    <t>空き家等とならないために予防策が必要であると感じている市民の割合</t>
    <rPh sb="0" eb="1">
      <t>ア</t>
    </rPh>
    <rPh sb="2" eb="3">
      <t>ヤ</t>
    </rPh>
    <rPh sb="3" eb="4">
      <t>ナド</t>
    </rPh>
    <phoneticPr fontId="2"/>
  </si>
  <si>
    <t>施策25</t>
    <phoneticPr fontId="3"/>
  </si>
  <si>
    <t>自宅等から目的地まで円滑に移動できる道路ネットワークが形成されていると感じている市民の割合</t>
    <rPh sb="2" eb="3">
      <t>ナド</t>
    </rPh>
    <phoneticPr fontId="2"/>
  </si>
  <si>
    <t>駅周辺の利便性が高いと感じている市民の割合
（つつじヶ丘駅・柴崎駅利用者）</t>
    <rPh sb="27" eb="28">
      <t>オカ</t>
    </rPh>
    <rPh sb="28" eb="29">
      <t>エキ</t>
    </rPh>
    <rPh sb="30" eb="33">
      <t>シバサキエキ</t>
    </rPh>
    <rPh sb="33" eb="36">
      <t>リヨウシャ</t>
    </rPh>
    <phoneticPr fontId="2"/>
  </si>
  <si>
    <t>施策26</t>
    <phoneticPr fontId="3"/>
  </si>
  <si>
    <t>施策27</t>
    <phoneticPr fontId="3"/>
  </si>
  <si>
    <t>環境に配慮した取組を行っている市民の割合</t>
    <rPh sb="0" eb="2">
      <t>カンキョウ</t>
    </rPh>
    <rPh sb="3" eb="5">
      <t>ハイリョ</t>
    </rPh>
    <rPh sb="7" eb="9">
      <t>トリクミ</t>
    </rPh>
    <rPh sb="10" eb="11">
      <t>オコナ</t>
    </rPh>
    <rPh sb="15" eb="17">
      <t>シミン</t>
    </rPh>
    <rPh sb="18" eb="20">
      <t>ワリアイ</t>
    </rPh>
    <phoneticPr fontId="2"/>
  </si>
  <si>
    <t>施策30</t>
    <phoneticPr fontId="3"/>
  </si>
  <si>
    <t>騒音や悪臭等の公害対策について不満を感じる市民の割合</t>
    <rPh sb="5" eb="6">
      <t>ナド</t>
    </rPh>
    <phoneticPr fontId="2"/>
  </si>
  <si>
    <t>※基準値のうち，★については，令和３年度の実績値</t>
    <rPh sb="1" eb="4">
      <t>キジュンチ</t>
    </rPh>
    <rPh sb="15" eb="17">
      <t>レイワ</t>
    </rPh>
    <rPh sb="18" eb="20">
      <t>ネンド</t>
    </rPh>
    <rPh sb="21" eb="24">
      <t>ジッセキチ</t>
    </rPh>
    <phoneticPr fontId="3"/>
  </si>
  <si>
    <t>※基準値のうち，☆については「調布市基本計画策定に関する市民アンケート調査（調査期間：R4.12.12～12.28）」による把握値</t>
    <rPh sb="1" eb="4">
      <t>キジュンチ</t>
    </rPh>
    <rPh sb="15" eb="17">
      <t>チョウフ</t>
    </rPh>
    <rPh sb="17" eb="18">
      <t>シ</t>
    </rPh>
    <rPh sb="18" eb="20">
      <t>キホン</t>
    </rPh>
    <rPh sb="20" eb="22">
      <t>ケイカク</t>
    </rPh>
    <rPh sb="22" eb="24">
      <t>サクテイ</t>
    </rPh>
    <rPh sb="25" eb="26">
      <t>カン</t>
    </rPh>
    <rPh sb="28" eb="30">
      <t>シミン</t>
    </rPh>
    <rPh sb="35" eb="37">
      <t>チョウサ</t>
    </rPh>
    <rPh sb="38" eb="40">
      <t>チョウサ</t>
    </rPh>
    <rPh sb="40" eb="42">
      <t>キカン</t>
    </rPh>
    <rPh sb="62" eb="64">
      <t>ハアク</t>
    </rPh>
    <rPh sb="64" eb="65">
      <t>チ</t>
    </rPh>
    <phoneticPr fontId="3"/>
  </si>
  <si>
    <t>R5</t>
  </si>
  <si>
    <t>目標値（R8)</t>
  </si>
  <si>
    <t>基準値
(R4)</t>
    <rPh sb="0" eb="3">
      <t>キジュンチ</t>
    </rPh>
    <phoneticPr fontId="3"/>
  </si>
  <si>
    <t>目標値
(R8)</t>
    <rPh sb="0" eb="3">
      <t>モクヒョウチ</t>
    </rPh>
    <phoneticPr fontId="3"/>
  </si>
  <si>
    <t>基準値（R4）</t>
    <rPh sb="0" eb="3">
      <t>キジュンチ</t>
    </rPh>
    <phoneticPr fontId="3"/>
  </si>
  <si>
    <t>調布市の地震への災害対策に満足している市民の割合（問13）</t>
    <rPh sb="25" eb="26">
      <t>トイ</t>
    </rPh>
    <phoneticPr fontId="17"/>
  </si>
  <si>
    <t>調布市の風水害への災害対策に満足している市民の割合（問13）</t>
    <rPh sb="26" eb="27">
      <t>トイ</t>
    </rPh>
    <phoneticPr fontId="17"/>
  </si>
  <si>
    <t>特殊詐欺被害防止のため何らかの対策をしている市民の割合（問17）</t>
    <rPh sb="28" eb="29">
      <t>トイ</t>
    </rPh>
    <phoneticPr fontId="17"/>
  </si>
  <si>
    <t>子育て支援サービスに満足している市民の割合（問13）</t>
    <rPh sb="22" eb="23">
      <t>トイ</t>
    </rPh>
    <phoneticPr fontId="17"/>
  </si>
  <si>
    <t>小・中学校の教育に満足している市民の割合（問13）</t>
    <rPh sb="21" eb="22">
      <t>トイ</t>
    </rPh>
    <phoneticPr fontId="17"/>
  </si>
  <si>
    <t>社会生活を営むうえで困難を抱える子ども・若者への支援に満足している市民の割合（問13）</t>
    <rPh sb="39" eb="40">
      <t>トイ</t>
    </rPh>
    <phoneticPr fontId="17"/>
  </si>
  <si>
    <t>高齢者の福祉に満足している市民の割合（問13）</t>
    <rPh sb="19" eb="20">
      <t>トイ</t>
    </rPh>
    <phoneticPr fontId="17"/>
  </si>
  <si>
    <t>障害者の福祉に満足している市民の割合（問13）</t>
    <rPh sb="19" eb="20">
      <t>トイ</t>
    </rPh>
    <phoneticPr fontId="17"/>
  </si>
  <si>
    <t>「映画のまち調布」を進める取組に満足している市民の割合（問13）</t>
    <rPh sb="1" eb="3">
      <t>エイガ</t>
    </rPh>
    <rPh sb="6" eb="8">
      <t>チョウフ</t>
    </rPh>
    <rPh sb="10" eb="11">
      <t>スス</t>
    </rPh>
    <rPh sb="13" eb="15">
      <t>トリクミ</t>
    </rPh>
    <rPh sb="16" eb="18">
      <t>マンゾク</t>
    </rPh>
    <rPh sb="22" eb="24">
      <t>シミン</t>
    </rPh>
    <rPh sb="25" eb="27">
      <t>ワリアイ</t>
    </rPh>
    <rPh sb="28" eb="29">
      <t>トイ</t>
    </rPh>
    <phoneticPr fontId="17"/>
  </si>
  <si>
    <t>緑や自然環境の保全に満足している市民の割合（問13）</t>
    <rPh sb="22" eb="23">
      <t>トイ</t>
    </rPh>
    <phoneticPr fontId="2"/>
  </si>
  <si>
    <t>災害時の情報を入手することができる市民の割合（問15）</t>
    <rPh sb="23" eb="24">
      <t>トイ</t>
    </rPh>
    <phoneticPr fontId="17"/>
  </si>
  <si>
    <t>ローリングストックの考えによる備蓄食料等を実践している市民の割合（問14）</t>
    <rPh sb="33" eb="34">
      <t>トイ</t>
    </rPh>
    <phoneticPr fontId="17"/>
  </si>
  <si>
    <t>図書館の満足度（問13）</t>
    <rPh sb="0" eb="3">
      <t>トショカン</t>
    </rPh>
    <rPh sb="8" eb="9">
      <t>トイ</t>
    </rPh>
    <phoneticPr fontId="17"/>
  </si>
  <si>
    <t>公民館の満足度（問13）</t>
    <rPh sb="0" eb="3">
      <t>コウミンカン</t>
    </rPh>
    <rPh sb="8" eb="9">
      <t>トイ</t>
    </rPh>
    <phoneticPr fontId="17"/>
  </si>
  <si>
    <t>日常の買い物が便利と感じている市民の割合（問13）</t>
    <rPh sb="0" eb="2">
      <t>ニチジョウ</t>
    </rPh>
    <rPh sb="3" eb="4">
      <t>カ</t>
    </rPh>
    <rPh sb="5" eb="6">
      <t>モノ</t>
    </rPh>
    <rPh sb="7" eb="9">
      <t>ベンリ</t>
    </rPh>
    <rPh sb="10" eb="11">
      <t>カン</t>
    </rPh>
    <rPh sb="15" eb="17">
      <t>シミン</t>
    </rPh>
    <rPh sb="18" eb="20">
      <t>ワリアイ</t>
    </rPh>
    <rPh sb="21" eb="22">
      <t>トイ</t>
    </rPh>
    <phoneticPr fontId="2"/>
  </si>
  <si>
    <t>騒音や悪臭などの公害対策について不満を感じる市民の割合（問13）</t>
    <rPh sb="28" eb="29">
      <t>トイ</t>
    </rPh>
    <phoneticPr fontId="17"/>
  </si>
  <si>
    <t>重点1</t>
    <rPh sb="0" eb="2">
      <t>ジュウテン</t>
    </rPh>
    <phoneticPr fontId="2"/>
  </si>
  <si>
    <t>重点2</t>
    <rPh sb="0" eb="2">
      <t>ジュウテン</t>
    </rPh>
    <phoneticPr fontId="2"/>
  </si>
  <si>
    <t>重点3</t>
    <rPh sb="0" eb="2">
      <t>ジュウテン</t>
    </rPh>
    <phoneticPr fontId="2"/>
  </si>
  <si>
    <t>重点5</t>
    <rPh sb="0" eb="2">
      <t>ジュウテン</t>
    </rPh>
    <phoneticPr fontId="2"/>
  </si>
  <si>
    <t>施策01</t>
    <rPh sb="0" eb="2">
      <t>シサク</t>
    </rPh>
    <phoneticPr fontId="2"/>
  </si>
  <si>
    <t>重点2，施策03</t>
    <rPh sb="0" eb="2">
      <t>ジュウテン</t>
    </rPh>
    <rPh sb="4" eb="6">
      <t>シサク</t>
    </rPh>
    <phoneticPr fontId="2"/>
  </si>
  <si>
    <t>施策03</t>
    <rPh sb="0" eb="2">
      <t>シサク</t>
    </rPh>
    <phoneticPr fontId="2"/>
  </si>
  <si>
    <t>重点2，施策05</t>
    <rPh sb="0" eb="2">
      <t>ジュウテン</t>
    </rPh>
    <rPh sb="4" eb="6">
      <t>シサク</t>
    </rPh>
    <phoneticPr fontId="2"/>
  </si>
  <si>
    <t>重点1，施策02</t>
    <rPh sb="0" eb="2">
      <t>ジュウテン</t>
    </rPh>
    <rPh sb="4" eb="6">
      <t>シサク</t>
    </rPh>
    <phoneticPr fontId="2"/>
  </si>
  <si>
    <t>重点3，施策11</t>
    <rPh sb="0" eb="2">
      <t>ジュウテン</t>
    </rPh>
    <rPh sb="4" eb="6">
      <t>シサク</t>
    </rPh>
    <phoneticPr fontId="2"/>
  </si>
  <si>
    <t>重点4，施策23</t>
    <rPh sb="0" eb="2">
      <t>ジュウテン</t>
    </rPh>
    <rPh sb="4" eb="6">
      <t>シサク</t>
    </rPh>
    <phoneticPr fontId="2"/>
  </si>
  <si>
    <t>重点4，施策19</t>
    <rPh sb="0" eb="2">
      <t>ジュウテン</t>
    </rPh>
    <rPh sb="4" eb="6">
      <t>シサク</t>
    </rPh>
    <phoneticPr fontId="2"/>
  </si>
  <si>
    <t>重点5，施策22</t>
    <rPh sb="0" eb="2">
      <t>ジュウテン</t>
    </rPh>
    <rPh sb="4" eb="6">
      <t>シサク</t>
    </rPh>
    <phoneticPr fontId="2"/>
  </si>
  <si>
    <t>施策11</t>
    <rPh sb="0" eb="2">
      <t>シサク</t>
    </rPh>
    <phoneticPr fontId="2"/>
  </si>
  <si>
    <t>施策12</t>
    <rPh sb="0" eb="2">
      <t>シサク</t>
    </rPh>
    <phoneticPr fontId="2"/>
  </si>
  <si>
    <t>施策13</t>
    <rPh sb="0" eb="2">
      <t>シサク</t>
    </rPh>
    <phoneticPr fontId="2"/>
  </si>
  <si>
    <t>施策14</t>
    <rPh sb="0" eb="2">
      <t>シサク</t>
    </rPh>
    <phoneticPr fontId="2"/>
  </si>
  <si>
    <t>施策16</t>
    <rPh sb="0" eb="2">
      <t>シサク</t>
    </rPh>
    <phoneticPr fontId="2"/>
  </si>
  <si>
    <t>施策17</t>
    <rPh sb="0" eb="2">
      <t>シサク</t>
    </rPh>
    <phoneticPr fontId="2"/>
  </si>
  <si>
    <t>施策19</t>
    <rPh sb="0" eb="2">
      <t>シサク</t>
    </rPh>
    <phoneticPr fontId="2"/>
  </si>
  <si>
    <t>施策20</t>
    <rPh sb="0" eb="2">
      <t>シサク</t>
    </rPh>
    <phoneticPr fontId="2"/>
  </si>
  <si>
    <t>施策22</t>
    <rPh sb="0" eb="2">
      <t>シサク</t>
    </rPh>
    <phoneticPr fontId="2"/>
  </si>
  <si>
    <t>施策23</t>
    <rPh sb="0" eb="2">
      <t>シサク</t>
    </rPh>
    <phoneticPr fontId="2"/>
  </si>
  <si>
    <t>施策24</t>
    <rPh sb="0" eb="2">
      <t>シサク</t>
    </rPh>
    <phoneticPr fontId="2"/>
  </si>
  <si>
    <t>施策25</t>
    <rPh sb="0" eb="2">
      <t>シサク</t>
    </rPh>
    <phoneticPr fontId="2"/>
  </si>
  <si>
    <t>施策26</t>
    <rPh sb="0" eb="2">
      <t>シサク</t>
    </rPh>
    <phoneticPr fontId="2"/>
  </si>
  <si>
    <t>施策27</t>
    <rPh sb="0" eb="2">
      <t>シサク</t>
    </rPh>
    <phoneticPr fontId="2"/>
  </si>
  <si>
    <t>施策30</t>
    <rPh sb="0" eb="2">
      <t>シサク</t>
    </rPh>
    <phoneticPr fontId="2"/>
  </si>
  <si>
    <t>R6</t>
  </si>
  <si>
    <t>R6</t>
    <phoneticPr fontId="2"/>
  </si>
  <si>
    <t>R６</t>
  </si>
  <si>
    <t>R６年度
（現状値）</t>
    <rPh sb="6" eb="8">
      <t>ゲンジョウ</t>
    </rPh>
    <rPh sb="8" eb="9">
      <t>チ</t>
    </rPh>
    <phoneticPr fontId="3"/>
  </si>
  <si>
    <t>日常の買い物の便利さ</t>
    <phoneticPr fontId="2"/>
  </si>
  <si>
    <t>令和5年度
順位/割合（％）</t>
    <rPh sb="0" eb="2">
      <t>レイワ</t>
    </rPh>
    <rPh sb="3" eb="5">
      <t>ネンド</t>
    </rPh>
    <rPh sb="6" eb="8">
      <t>ジュンイ</t>
    </rPh>
    <rPh sb="9" eb="11">
      <t>ワリアイ</t>
    </rPh>
    <phoneticPr fontId="3"/>
  </si>
  <si>
    <t>令和５年度
順位/割合（％）</t>
    <rPh sb="0" eb="2">
      <t>レイワ</t>
    </rPh>
    <rPh sb="3" eb="5">
      <t>ネンド</t>
    </rPh>
    <rPh sb="6" eb="8">
      <t>ジュンイ</t>
    </rPh>
    <rPh sb="9" eb="11">
      <t>ワリアイ</t>
    </rPh>
    <phoneticPr fontId="3"/>
  </si>
  <si>
    <t>１位／83.1</t>
    <phoneticPr fontId="2"/>
  </si>
  <si>
    <t>３位／81.9</t>
    <rPh sb="1" eb="2">
      <t>イ</t>
    </rPh>
    <phoneticPr fontId="2"/>
  </si>
  <si>
    <t>７位／79.5</t>
    <rPh sb="1" eb="2">
      <t>イ</t>
    </rPh>
    <phoneticPr fontId="2"/>
  </si>
  <si>
    <t>２位／82.2</t>
    <rPh sb="1" eb="2">
      <t>イ</t>
    </rPh>
    <phoneticPr fontId="2"/>
  </si>
  <si>
    <t>１位／42.0</t>
    <rPh sb="1" eb="2">
      <t>イ</t>
    </rPh>
    <phoneticPr fontId="2"/>
  </si>
  <si>
    <t>２位／38.5</t>
    <rPh sb="1" eb="2">
      <t>イ</t>
    </rPh>
    <phoneticPr fontId="2"/>
  </si>
  <si>
    <t>３位／31.3</t>
    <rPh sb="1" eb="2">
      <t>イ</t>
    </rPh>
    <phoneticPr fontId="2"/>
  </si>
  <si>
    <t>15位／21.7</t>
    <rPh sb="2" eb="3">
      <t>イ</t>
    </rPh>
    <phoneticPr fontId="2"/>
  </si>
  <si>
    <t>４位／28.3</t>
    <rPh sb="1" eb="2">
      <t>イ</t>
    </rPh>
    <phoneticPr fontId="2"/>
  </si>
  <si>
    <r>
      <t>過去平均値</t>
    </r>
    <r>
      <rPr>
        <i/>
        <vertAlign val="superscript"/>
        <sz val="12"/>
        <color theme="1"/>
        <rFont val="BIZ UDPゴシック"/>
        <family val="3"/>
        <charset val="128"/>
      </rPr>
      <t>※</t>
    </r>
    <rPh sb="0" eb="2">
      <t>カコ</t>
    </rPh>
    <rPh sb="2" eb="5">
      <t>ヘイキンチ</t>
    </rPh>
    <phoneticPr fontId="2"/>
  </si>
  <si>
    <r>
      <t>過去平
均値</t>
    </r>
    <r>
      <rPr>
        <vertAlign val="superscript"/>
        <sz val="12"/>
        <rFont val="BIZ UDPゴシック"/>
        <family val="3"/>
        <charset val="128"/>
      </rPr>
      <t>※1</t>
    </r>
    <rPh sb="0" eb="2">
      <t>カコ</t>
    </rPh>
    <rPh sb="2" eb="3">
      <t>タイラ</t>
    </rPh>
    <rPh sb="4" eb="5">
      <t>ヒトシ</t>
    </rPh>
    <rPh sb="5" eb="6">
      <t>チ</t>
    </rPh>
    <phoneticPr fontId="2"/>
  </si>
  <si>
    <r>
      <t>増減</t>
    </r>
    <r>
      <rPr>
        <vertAlign val="superscript"/>
        <sz val="12"/>
        <rFont val="BIZ UDPゴシック"/>
        <family val="3"/>
        <charset val="128"/>
      </rPr>
      <t>※2</t>
    </r>
    <r>
      <rPr>
        <sz val="12"/>
        <rFont val="BIZ UDPゴシック"/>
        <family val="3"/>
        <charset val="128"/>
      </rPr>
      <t xml:space="preserve">
(ポイント)</t>
    </r>
    <rPh sb="0" eb="2">
      <t>ゾウゲン</t>
    </rPh>
    <phoneticPr fontId="2"/>
  </si>
  <si>
    <t>スポーツ振興</t>
    <phoneticPr fontId="2"/>
  </si>
  <si>
    <t>基本目標
１</t>
    <phoneticPr fontId="2"/>
  </si>
  <si>
    <t>基本目標
２</t>
    <phoneticPr fontId="2"/>
  </si>
  <si>
    <t>基本目標
３</t>
    <phoneticPr fontId="2"/>
  </si>
  <si>
    <t>基本目標
４</t>
    <phoneticPr fontId="2"/>
  </si>
  <si>
    <t>基本目標
５</t>
    <phoneticPr fontId="2"/>
  </si>
  <si>
    <t>基本目標
６</t>
    <phoneticPr fontId="2"/>
  </si>
  <si>
    <t>基本目標
７</t>
    <phoneticPr fontId="2"/>
  </si>
  <si>
    <t>基本目標
８</t>
    <phoneticPr fontId="2"/>
  </si>
  <si>
    <t>３位／51.4</t>
    <phoneticPr fontId="2"/>
  </si>
  <si>
    <t>１位／54.9</t>
    <rPh sb="1" eb="2">
      <t>イ</t>
    </rPh>
    <phoneticPr fontId="2"/>
  </si>
  <si>
    <t>２位／52.5</t>
    <rPh sb="1" eb="2">
      <t>イ</t>
    </rPh>
    <phoneticPr fontId="2"/>
  </si>
  <si>
    <t>４位／51.2</t>
    <rPh sb="1" eb="2">
      <t>イ</t>
    </rPh>
    <phoneticPr fontId="2"/>
  </si>
  <si>
    <t>５位／51.1</t>
    <rPh sb="1" eb="2">
      <t>イ</t>
    </rPh>
    <phoneticPr fontId="2"/>
  </si>
  <si>
    <t>２位／66.4</t>
    <phoneticPr fontId="2"/>
  </si>
  <si>
    <t>４位／65.5</t>
    <phoneticPr fontId="2"/>
  </si>
  <si>
    <t>１位／67.0</t>
    <phoneticPr fontId="2"/>
  </si>
  <si>
    <t>たづくりを中心とした生涯学習</t>
    <phoneticPr fontId="2"/>
  </si>
  <si>
    <t>３位／65.9</t>
    <phoneticPr fontId="2"/>
  </si>
  <si>
    <t>グリーンホール・たづくり・せんがわ劇場などを中心とした文化芸術活動</t>
    <phoneticPr fontId="2"/>
  </si>
  <si>
    <t>4位／80.4</t>
    <phoneticPr fontId="2"/>
  </si>
  <si>
    <t>６位／63.9</t>
    <phoneticPr fontId="2"/>
  </si>
  <si>
    <r>
      <t>優先</t>
    </r>
    <r>
      <rPr>
        <vertAlign val="superscript"/>
        <sz val="12"/>
        <color theme="1"/>
        <rFont val="BIZ UDPゴシック"/>
        <family val="3"/>
        <charset val="128"/>
      </rPr>
      <t>※2</t>
    </r>
    <rPh sb="0" eb="2">
      <t>ユウセン</t>
    </rPh>
    <phoneticPr fontId="3"/>
  </si>
  <si>
    <r>
      <t>他を優先</t>
    </r>
    <r>
      <rPr>
        <vertAlign val="superscript"/>
        <sz val="12"/>
        <color theme="1"/>
        <rFont val="BIZ UDPゴシック"/>
        <family val="3"/>
        <charset val="128"/>
      </rPr>
      <t>※3</t>
    </r>
    <rPh sb="0" eb="1">
      <t>タ</t>
    </rPh>
    <rPh sb="2" eb="4">
      <t>ユウセン</t>
    </rPh>
    <phoneticPr fontId="3"/>
  </si>
  <si>
    <t>「映画のまち調布（映画・映像を“つくる・楽しむ・学ぶ”まち）」を進める取組</t>
    <phoneticPr fontId="2"/>
  </si>
  <si>
    <t>グリーンホール・たづくり・せんがわ劇場などを中心とした芸術・文化活動</t>
    <phoneticPr fontId="2"/>
  </si>
  <si>
    <r>
      <t>67.6%</t>
    </r>
    <r>
      <rPr>
        <vertAlign val="superscript"/>
        <sz val="12"/>
        <color theme="1"/>
        <rFont val="BIZ UDPゴシック"/>
        <family val="3"/>
        <charset val="128"/>
      </rPr>
      <t>★</t>
    </r>
    <phoneticPr fontId="3"/>
  </si>
  <si>
    <r>
      <t>81.9%</t>
    </r>
    <r>
      <rPr>
        <vertAlign val="superscript"/>
        <sz val="12"/>
        <color theme="1"/>
        <rFont val="BIZ UDPゴシック"/>
        <family val="3"/>
        <charset val="128"/>
      </rPr>
      <t>☆</t>
    </r>
    <phoneticPr fontId="3"/>
  </si>
  <si>
    <r>
      <t>68.3%</t>
    </r>
    <r>
      <rPr>
        <vertAlign val="superscript"/>
        <sz val="12"/>
        <color theme="1"/>
        <rFont val="BIZ UDPゴシック"/>
        <family val="3"/>
        <charset val="128"/>
      </rPr>
      <t>★</t>
    </r>
    <phoneticPr fontId="3"/>
  </si>
  <si>
    <r>
      <t>69.5%</t>
    </r>
    <r>
      <rPr>
        <vertAlign val="superscript"/>
        <sz val="12"/>
        <color theme="1"/>
        <rFont val="BIZ UDPゴシック"/>
        <family val="3"/>
        <charset val="128"/>
      </rPr>
      <t>★</t>
    </r>
    <phoneticPr fontId="3"/>
  </si>
  <si>
    <r>
      <t>68.0%</t>
    </r>
    <r>
      <rPr>
        <vertAlign val="superscript"/>
        <sz val="12"/>
        <color theme="1"/>
        <rFont val="BIZ UDPゴシック"/>
        <family val="3"/>
        <charset val="128"/>
      </rPr>
      <t>★</t>
    </r>
    <phoneticPr fontId="3"/>
  </si>
  <si>
    <r>
      <t>76.1%</t>
    </r>
    <r>
      <rPr>
        <vertAlign val="superscript"/>
        <sz val="12"/>
        <color theme="1"/>
        <rFont val="BIZ UDPゴシック"/>
        <family val="3"/>
        <charset val="128"/>
      </rPr>
      <t>★</t>
    </r>
    <phoneticPr fontId="3"/>
  </si>
  <si>
    <r>
      <t>49.8%</t>
    </r>
    <r>
      <rPr>
        <vertAlign val="superscript"/>
        <sz val="12"/>
        <color theme="1"/>
        <rFont val="BIZ UDPゴシック"/>
        <family val="3"/>
        <charset val="128"/>
      </rPr>
      <t>★</t>
    </r>
    <phoneticPr fontId="3"/>
  </si>
  <si>
    <r>
      <t>33.0%</t>
    </r>
    <r>
      <rPr>
        <vertAlign val="superscript"/>
        <sz val="12"/>
        <color theme="1"/>
        <rFont val="BIZ UDPゴシック"/>
        <family val="3"/>
        <charset val="128"/>
      </rPr>
      <t>☆</t>
    </r>
    <phoneticPr fontId="3"/>
  </si>
  <si>
    <r>
      <t>76.5%</t>
    </r>
    <r>
      <rPr>
        <vertAlign val="superscript"/>
        <sz val="12"/>
        <color theme="1"/>
        <rFont val="BIZ UDPゴシック"/>
        <family val="3"/>
        <charset val="128"/>
      </rPr>
      <t>☆</t>
    </r>
    <phoneticPr fontId="3"/>
  </si>
  <si>
    <r>
      <t>96.5%</t>
    </r>
    <r>
      <rPr>
        <vertAlign val="superscript"/>
        <sz val="12"/>
        <color theme="1"/>
        <rFont val="BIZ UDPゴシック"/>
        <family val="3"/>
        <charset val="128"/>
      </rPr>
      <t>☆</t>
    </r>
    <phoneticPr fontId="3"/>
  </si>
  <si>
    <r>
      <t>98.3%</t>
    </r>
    <r>
      <rPr>
        <vertAlign val="superscript"/>
        <sz val="12"/>
        <color theme="1"/>
        <rFont val="BIZ UDPゴシック"/>
        <family val="3"/>
        <charset val="128"/>
      </rPr>
      <t>☆</t>
    </r>
    <phoneticPr fontId="3"/>
  </si>
  <si>
    <r>
      <t>41.0%</t>
    </r>
    <r>
      <rPr>
        <b/>
        <vertAlign val="superscript"/>
        <sz val="12"/>
        <color theme="1"/>
        <rFont val="BIZ UDPゴシック"/>
        <family val="3"/>
        <charset val="128"/>
      </rPr>
      <t>☆</t>
    </r>
    <phoneticPr fontId="3"/>
  </si>
  <si>
    <t>現状値（R6)</t>
  </si>
  <si>
    <t>基準値（R3）</t>
    <rPh sb="0" eb="3">
      <t>キジュンチ</t>
    </rPh>
    <phoneticPr fontId="3"/>
  </si>
  <si>
    <t>基準値（R３）</t>
    <rPh sb="0" eb="3">
      <t>キジュンチ</t>
    </rPh>
    <phoneticPr fontId="3"/>
  </si>
  <si>
    <t>定期的にがん検診を受けている市民の割合（問24）</t>
    <rPh sb="20" eb="21">
      <t>トイ</t>
    </rPh>
    <phoneticPr fontId="17"/>
  </si>
  <si>
    <t>中心市街地が魅力的であると感じている市民の割合（問45）</t>
    <rPh sb="24" eb="25">
      <t>トイ</t>
    </rPh>
    <phoneticPr fontId="17"/>
  </si>
  <si>
    <t>市内に優れた景観があると感じている市民の割合（問43）</t>
    <rPh sb="23" eb="24">
      <t>トイ</t>
    </rPh>
    <phoneticPr fontId="17"/>
  </si>
  <si>
    <t>すこやかなどで児童虐待に関する相談を受け付けていることを知っている市民の割合（問57）</t>
    <rPh sb="39" eb="40">
      <t>トイ</t>
    </rPh>
    <phoneticPr fontId="17"/>
  </si>
  <si>
    <t>健康だと感じている市民の割合（問23）</t>
    <rPh sb="15" eb="16">
      <t>トイ</t>
    </rPh>
    <phoneticPr fontId="17"/>
  </si>
  <si>
    <t>１年間に生涯学習をした人の割合（問27）</t>
    <rPh sb="16" eb="17">
      <t>トイ</t>
    </rPh>
    <phoneticPr fontId="17"/>
  </si>
  <si>
    <t>学習の成果をまちづくりに生かしている市民の割合（問29）</t>
    <rPh sb="24" eb="25">
      <t>トイ</t>
    </rPh>
    <phoneticPr fontId="17"/>
  </si>
  <si>
    <t>運動を週に１回以上行っている市民の割合（問30）</t>
    <rPh sb="20" eb="21">
      <t>トイ</t>
    </rPh>
    <phoneticPr fontId="17"/>
  </si>
  <si>
    <t>市民同士のつながりによる地域活動が行われていると実感している市民の割合（問31）</t>
    <rPh sb="36" eb="37">
      <t>トイ</t>
    </rPh>
    <phoneticPr fontId="17"/>
  </si>
  <si>
    <t>地域活動に参加している市民の割合（問33）</t>
    <rPh sb="17" eb="18">
      <t>トイ</t>
    </rPh>
    <phoneticPr fontId="17"/>
  </si>
  <si>
    <t>身近な人と戦争や平和について話し合ったり，戦争中の話を聞いたりしたことがある市民の割合（問56）</t>
    <rPh sb="44" eb="45">
      <t>トイ</t>
    </rPh>
    <phoneticPr fontId="17"/>
  </si>
  <si>
    <t>数々の水木作品が調布市で生み出されたことを認知している市民の割合（問35）</t>
    <rPh sb="33" eb="34">
      <t>トイ</t>
    </rPh>
    <phoneticPr fontId="17"/>
  </si>
  <si>
    <t>１年間で文化芸術を鑑賞，または自ら文化芸術活動を行った市民のうち，市内公共施設を利用した割合（問41-1）</t>
    <rPh sb="47" eb="48">
      <t>トイ</t>
    </rPh>
    <phoneticPr fontId="17"/>
  </si>
  <si>
    <t>住みやすいと感じている市民の割合（問42）</t>
    <rPh sb="17" eb="18">
      <t>トイ</t>
    </rPh>
    <phoneticPr fontId="17"/>
  </si>
  <si>
    <t>駅周辺の利便性が高いと感じている市民の割合（問46-1）</t>
    <rPh sb="22" eb="23">
      <t>トイ</t>
    </rPh>
    <phoneticPr fontId="17"/>
  </si>
  <si>
    <t>深大寺周辺の景観が優れていると感じている市民の割合（問44）</t>
    <rPh sb="26" eb="27">
      <t>トイ</t>
    </rPh>
    <phoneticPr fontId="17"/>
  </si>
  <si>
    <t>バリアフリー対応住宅に住んでいると答えた市民の割合（問52）</t>
    <phoneticPr fontId="2"/>
  </si>
  <si>
    <t>空き家等とならないために予防策が必要であると感じている市民の割合（問54）</t>
    <phoneticPr fontId="2"/>
  </si>
  <si>
    <t>自宅等から目的地まで円滑に移動できる道路ネットワークが形成されていると感じている市民の割合（問47）</t>
    <phoneticPr fontId="2"/>
  </si>
  <si>
    <t>駅周辺の利便性が高いと感じている市民の割合（つつじヶ丘駅・柴崎駅利用者）（問46-1）</t>
    <rPh sb="37" eb="38">
      <t>トイ</t>
    </rPh>
    <phoneticPr fontId="2"/>
  </si>
  <si>
    <t>普段利用している道路が通行しやすいと感じている市民の割合（問48）</t>
    <phoneticPr fontId="2"/>
  </si>
  <si>
    <t>市内の公共交通機関（電車・バス）を利用しやすいと感じている市民の割合（問50）</t>
    <rPh sb="35" eb="36">
      <t>トイ</t>
    </rPh>
    <phoneticPr fontId="17"/>
  </si>
  <si>
    <t>環境に配慮した取組を行っている市民の割合（問55）</t>
    <rPh sb="21" eb="22">
      <t>トイ</t>
    </rPh>
    <phoneticPr fontId="2"/>
  </si>
  <si>
    <r>
      <t>67.7%</t>
    </r>
    <r>
      <rPr>
        <vertAlign val="superscript"/>
        <sz val="12"/>
        <color theme="1"/>
        <rFont val="BIZ UDPゴシック"/>
        <family val="3"/>
        <charset val="128"/>
      </rPr>
      <t>★</t>
    </r>
    <phoneticPr fontId="2"/>
  </si>
  <si>
    <t>深大寺などの地域資源を生かした観光振興</t>
    <phoneticPr fontId="2"/>
  </si>
  <si>
    <t>緑の保全・創出や自然環境の保護</t>
    <phoneticPr fontId="2"/>
  </si>
  <si>
    <t>ごみ処理やリサイクル</t>
    <phoneticPr fontId="2"/>
  </si>
  <si>
    <t>指標</t>
    <rPh sb="0" eb="2">
      <t>シヒョウ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</si>
</sst>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quot;"/>
    <numFmt numFmtId="177" formatCode="#,##0_ "/>
    <numFmt numFmtId="178" formatCode="0.0"/>
    <numFmt numFmtId="179" formatCode="0.0_ "/>
    <numFmt numFmtId="180" formatCode="#,##0.0_ "/>
    <numFmt numFmtId="181" formatCode="0.0&quot;％&quot;"/>
    <numFmt numFmtId="182" formatCode="0.0;&quot;▲ &quot;0.0"/>
    <numFmt numFmtId="183" formatCode="0.0;&quot;▲&quot;0.0;&quot;±0.0&quot;"/>
    <numFmt numFmtId="184" formatCode="0.0&quot;%(徒歩)&quot;"/>
    <numFmt numFmtId="185" formatCode="0.0%"/>
    <numFmt numFmtId="186" formatCode="0.0&quot;%　 &quot;"/>
  </numFmts>
  <fonts count="34" x14ac:knownFonts="1">
    <font>
      <sz val="11"/>
      <color theme="1"/>
      <name val="ＭＳ ゴシック"/>
      <family val="2"/>
      <charset val="128"/>
    </font>
    <font>
      <sz val="11"/>
      <color theme="1"/>
      <name val="游ゴシック"/>
      <family val="2"/>
      <charset val="128"/>
      <scheme val="minor"/>
    </font>
    <font>
      <sz val="6"/>
      <name val="ＭＳ ゴシック"/>
      <family val="2"/>
      <charset val="128"/>
    </font>
    <font>
      <sz val="6"/>
      <name val="游ゴシック"/>
      <family val="2"/>
      <charset val="128"/>
      <scheme val="minor"/>
    </font>
    <font>
      <b/>
      <sz val="12"/>
      <color rgb="FFFF0000"/>
      <name val="BIZ UDPゴシック"/>
      <family val="3"/>
      <charset val="128"/>
    </font>
    <font>
      <sz val="12"/>
      <color theme="1"/>
      <name val="BIZ UDPゴシック"/>
      <family val="3"/>
      <charset val="128"/>
    </font>
    <font>
      <sz val="12"/>
      <name val="BIZ UDPゴシック"/>
      <family val="3"/>
      <charset val="128"/>
    </font>
    <font>
      <sz val="10"/>
      <name val="ＭＳ Ｐ明朝"/>
      <family val="1"/>
      <charset val="128"/>
    </font>
    <font>
      <sz val="9"/>
      <name val="ＭＳ Ｐゴシック"/>
      <family val="3"/>
      <charset val="128"/>
    </font>
    <font>
      <sz val="9"/>
      <color theme="1"/>
      <name val="ＭＳ Ｐゴシック"/>
      <family val="2"/>
      <charset val="128"/>
    </font>
    <font>
      <sz val="18"/>
      <color theme="3"/>
      <name val="游ゴシック Light"/>
      <family val="2"/>
      <charset val="128"/>
      <scheme val="major"/>
    </font>
    <font>
      <sz val="12"/>
      <color theme="1"/>
      <name val="ＭＳ ゴシック"/>
      <family val="2"/>
      <charset val="128"/>
    </font>
    <font>
      <b/>
      <sz val="12"/>
      <color theme="1"/>
      <name val="BIZ UDPゴシック"/>
      <family val="3"/>
      <charset val="128"/>
    </font>
    <font>
      <sz val="6"/>
      <color theme="1"/>
      <name val="BIZ UDPゴシック"/>
      <family val="3"/>
      <charset val="128"/>
    </font>
    <font>
      <sz val="12"/>
      <color theme="1"/>
      <name val="游ゴシック"/>
      <family val="3"/>
      <charset val="128"/>
    </font>
    <font>
      <b/>
      <sz val="12"/>
      <color rgb="FFFF0000"/>
      <name val="游ゴシック"/>
      <family val="3"/>
      <charset val="128"/>
    </font>
    <font>
      <sz val="11"/>
      <color theme="1"/>
      <name val="游ゴシック"/>
      <family val="2"/>
      <charset val="128"/>
      <scheme val="minor"/>
    </font>
    <font>
      <vertAlign val="superscript"/>
      <sz val="12"/>
      <color theme="1"/>
      <name val="游ゴシック"/>
      <family val="3"/>
      <charset val="128"/>
    </font>
    <font>
      <b/>
      <sz val="12"/>
      <color theme="0"/>
      <name val="BIZ UDPゴシック"/>
      <family val="3"/>
      <charset val="128"/>
    </font>
    <font>
      <sz val="11"/>
      <color theme="1"/>
      <name val="BIZ UDPゴシック"/>
      <family val="3"/>
      <charset val="128"/>
    </font>
    <font>
      <sz val="9"/>
      <color theme="1"/>
      <name val="BIZ UDPゴシック"/>
      <family val="3"/>
      <charset val="128"/>
    </font>
    <font>
      <sz val="9"/>
      <name val="BIZ UDPゴシック"/>
      <family val="3"/>
      <charset val="128"/>
    </font>
    <font>
      <b/>
      <sz val="12"/>
      <color rgb="FF3333FF"/>
      <name val="BIZ UDPゴシック"/>
      <family val="3"/>
      <charset val="128"/>
    </font>
    <font>
      <b/>
      <sz val="12"/>
      <color rgb="FFC00000"/>
      <name val="BIZ UDPゴシック"/>
      <family val="3"/>
      <charset val="128"/>
    </font>
    <font>
      <sz val="11"/>
      <color theme="1"/>
      <name val="ＭＳ ゴシック"/>
      <family val="2"/>
      <charset val="128"/>
    </font>
    <font>
      <sz val="12"/>
      <color rgb="FFFF0000"/>
      <name val="BIZ UDPゴシック"/>
      <family val="3"/>
      <charset val="128"/>
    </font>
    <font>
      <b/>
      <sz val="12"/>
      <color rgb="FF0000FF"/>
      <name val="游ゴシック"/>
      <family val="3"/>
      <charset val="128"/>
    </font>
    <font>
      <i/>
      <sz val="12"/>
      <color theme="1"/>
      <name val="BIZ UDPゴシック"/>
      <family val="3"/>
      <charset val="128"/>
    </font>
    <font>
      <i/>
      <vertAlign val="superscript"/>
      <sz val="12"/>
      <color theme="1"/>
      <name val="BIZ UDPゴシック"/>
      <family val="3"/>
      <charset val="128"/>
    </font>
    <font>
      <vertAlign val="superscript"/>
      <sz val="12"/>
      <name val="BIZ UDPゴシック"/>
      <family val="3"/>
      <charset val="128"/>
    </font>
    <font>
      <vertAlign val="superscript"/>
      <sz val="12"/>
      <color theme="1"/>
      <name val="BIZ UDPゴシック"/>
      <family val="3"/>
      <charset val="128"/>
    </font>
    <font>
      <b/>
      <sz val="12"/>
      <color rgb="FF0000FF"/>
      <name val="BIZ UDPゴシック"/>
      <family val="3"/>
      <charset val="128"/>
    </font>
    <font>
      <b/>
      <vertAlign val="superscript"/>
      <sz val="12"/>
      <color theme="1"/>
      <name val="BIZ UDPゴシック"/>
      <family val="3"/>
      <charset val="128"/>
    </font>
    <font>
      <b/>
      <sz val="12"/>
      <name val="BIZ UDPゴシック"/>
      <family val="3"/>
      <charset val="128"/>
    </font>
  </fonts>
  <fills count="13">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3999450666829432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499984740745262"/>
        <bgColor indexed="64"/>
      </patternFill>
    </fill>
  </fills>
  <borders count="51">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theme="4"/>
      </left>
      <right style="thin">
        <color theme="4"/>
      </right>
      <top style="thin">
        <color theme="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auto="1"/>
      </right>
      <top/>
      <bottom style="medium">
        <color auto="1"/>
      </bottom>
      <diagonal/>
    </border>
    <border>
      <left/>
      <right/>
      <top/>
      <bottom style="medium">
        <color indexed="64"/>
      </bottom>
      <diagonal/>
    </border>
    <border>
      <left style="thin">
        <color auto="1"/>
      </left>
      <right style="thin">
        <color auto="1"/>
      </right>
      <top style="thin">
        <color auto="1"/>
      </top>
      <bottom style="medium">
        <color auto="1"/>
      </bottom>
      <diagonal/>
    </border>
    <border>
      <left style="medium">
        <color indexed="64"/>
      </left>
      <right/>
      <top/>
      <bottom style="medium">
        <color indexed="64"/>
      </bottom>
      <diagonal/>
    </border>
    <border>
      <left/>
      <right style="medium">
        <color auto="1"/>
      </right>
      <top/>
      <bottom/>
      <diagonal/>
    </border>
    <border>
      <left style="medium">
        <color indexed="64"/>
      </left>
      <right/>
      <top/>
      <bottom/>
      <diagonal/>
    </border>
    <border>
      <left/>
      <right style="medium">
        <color auto="1"/>
      </right>
      <top style="medium">
        <color auto="1"/>
      </top>
      <bottom/>
      <diagonal/>
    </border>
    <border>
      <left/>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bottom/>
      <diagonal/>
    </border>
    <border>
      <left style="medium">
        <color indexed="64"/>
      </left>
      <right style="thin">
        <color auto="1"/>
      </right>
      <top/>
      <bottom/>
      <diagonal/>
    </border>
    <border>
      <left/>
      <right style="thin">
        <color auto="1"/>
      </right>
      <top style="medium">
        <color auto="1"/>
      </top>
      <bottom style="thin">
        <color auto="1"/>
      </bottom>
      <diagonal/>
    </border>
    <border>
      <left style="thin">
        <color indexed="64"/>
      </left>
      <right style="thin">
        <color indexed="64"/>
      </right>
      <top/>
      <bottom style="thick">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s>
  <cellStyleXfs count="10">
    <xf numFmtId="0" fontId="0" fillId="0" borderId="0">
      <alignment vertical="center"/>
    </xf>
    <xf numFmtId="0" fontId="7" fillId="0" borderId="0"/>
    <xf numFmtId="0" fontId="8" fillId="0" borderId="0"/>
    <xf numFmtId="0" fontId="9" fillId="0" borderId="0">
      <alignment vertical="center"/>
    </xf>
    <xf numFmtId="0" fontId="11" fillId="0" borderId="0">
      <alignment vertical="center"/>
    </xf>
    <xf numFmtId="0" fontId="16" fillId="0" borderId="0">
      <alignment vertical="center"/>
    </xf>
    <xf numFmtId="0" fontId="24" fillId="0" borderId="0">
      <alignment vertical="center"/>
    </xf>
    <xf numFmtId="0" fontId="24" fillId="0" borderId="0">
      <alignment vertical="center"/>
    </xf>
    <xf numFmtId="0" fontId="1" fillId="0" borderId="0">
      <alignment vertical="center"/>
    </xf>
    <xf numFmtId="0" fontId="11" fillId="0" borderId="0">
      <alignment vertical="center"/>
    </xf>
  </cellStyleXfs>
  <cellXfs count="267">
    <xf numFmtId="0" fontId="0" fillId="0" borderId="0" xfId="0">
      <alignment vertical="center"/>
    </xf>
    <xf numFmtId="0" fontId="4" fillId="0" borderId="0" xfId="0" applyFont="1">
      <alignment vertical="center"/>
    </xf>
    <xf numFmtId="0" fontId="5" fillId="0" borderId="0" xfId="0" applyFont="1">
      <alignment vertical="center"/>
    </xf>
    <xf numFmtId="0" fontId="5" fillId="2" borderId="1" xfId="0" applyFont="1" applyFill="1" applyBorder="1">
      <alignment vertical="center"/>
    </xf>
    <xf numFmtId="0" fontId="5" fillId="3" borderId="1" xfId="0" applyFont="1" applyFill="1" applyBorder="1">
      <alignment vertical="center"/>
    </xf>
    <xf numFmtId="176" fontId="5" fillId="3" borderId="1" xfId="0" applyNumberFormat="1" applyFont="1" applyFill="1" applyBorder="1">
      <alignment vertical="center"/>
    </xf>
    <xf numFmtId="176" fontId="6" fillId="3" borderId="1" xfId="0" applyNumberFormat="1" applyFont="1" applyFill="1" applyBorder="1" applyAlignment="1"/>
    <xf numFmtId="0" fontId="12" fillId="0" borderId="0" xfId="4" applyFont="1">
      <alignment vertical="center"/>
    </xf>
    <xf numFmtId="0" fontId="5" fillId="0" borderId="0" xfId="4" applyFont="1">
      <alignment vertical="center"/>
    </xf>
    <xf numFmtId="0" fontId="5" fillId="4" borderId="1" xfId="4" applyFont="1" applyFill="1" applyBorder="1" applyAlignment="1">
      <alignment horizontal="center" vertical="center" shrinkToFit="1"/>
    </xf>
    <xf numFmtId="0" fontId="5" fillId="4" borderId="1" xfId="4" applyFont="1" applyFill="1" applyBorder="1" applyAlignment="1">
      <alignment horizontal="center" vertical="center"/>
    </xf>
    <xf numFmtId="0" fontId="5" fillId="4" borderId="1" xfId="4" applyFont="1" applyFill="1" applyBorder="1" applyAlignment="1">
      <alignment horizontal="center" vertical="center" wrapText="1"/>
    </xf>
    <xf numFmtId="0" fontId="13" fillId="4" borderId="1" xfId="4" applyFont="1" applyFill="1" applyBorder="1">
      <alignment vertical="center"/>
    </xf>
    <xf numFmtId="0" fontId="13" fillId="3" borderId="1" xfId="4" applyFont="1" applyFill="1" applyBorder="1" applyAlignment="1">
      <alignment vertical="center" wrapText="1"/>
    </xf>
    <xf numFmtId="0" fontId="5" fillId="3" borderId="1" xfId="4" applyFont="1" applyFill="1" applyBorder="1">
      <alignment vertical="center"/>
    </xf>
    <xf numFmtId="0" fontId="5" fillId="4" borderId="1" xfId="0" applyFont="1" applyFill="1" applyBorder="1" applyAlignment="1">
      <alignment vertical="center" shrinkToFit="1"/>
    </xf>
    <xf numFmtId="0" fontId="5" fillId="3" borderId="4" xfId="4" applyFont="1" applyFill="1" applyBorder="1">
      <alignment vertical="center"/>
    </xf>
    <xf numFmtId="178" fontId="6" fillId="3" borderId="4" xfId="2" applyNumberFormat="1" applyFont="1" applyFill="1" applyBorder="1" applyAlignment="1">
      <alignment vertical="center"/>
    </xf>
    <xf numFmtId="178" fontId="6" fillId="5" borderId="4" xfId="2" applyNumberFormat="1" applyFont="1" applyFill="1" applyBorder="1" applyAlignment="1">
      <alignment vertical="center"/>
    </xf>
    <xf numFmtId="178" fontId="6" fillId="6" borderId="4" xfId="2" applyNumberFormat="1" applyFont="1" applyFill="1" applyBorder="1" applyAlignment="1">
      <alignment vertical="center"/>
    </xf>
    <xf numFmtId="178" fontId="6" fillId="7" borderId="4" xfId="2" applyNumberFormat="1" applyFont="1" applyFill="1" applyBorder="1" applyAlignment="1">
      <alignment vertical="center"/>
    </xf>
    <xf numFmtId="178" fontId="6" fillId="8" borderId="4" xfId="2" applyNumberFormat="1" applyFont="1" applyFill="1" applyBorder="1" applyAlignment="1">
      <alignment vertical="center"/>
    </xf>
    <xf numFmtId="178" fontId="6" fillId="9" borderId="4" xfId="2" applyNumberFormat="1" applyFont="1" applyFill="1" applyBorder="1" applyAlignment="1">
      <alignment vertical="center"/>
    </xf>
    <xf numFmtId="177" fontId="6" fillId="0" borderId="0" xfId="0" applyNumberFormat="1" applyFont="1" applyAlignment="1">
      <alignment horizontal="right" vertical="center" shrinkToFit="1"/>
    </xf>
    <xf numFmtId="176" fontId="6" fillId="0" borderId="0" xfId="0" applyNumberFormat="1" applyFont="1" applyAlignment="1">
      <alignment horizontal="right" vertical="center"/>
    </xf>
    <xf numFmtId="178" fontId="5" fillId="0" borderId="0" xfId="4" applyNumberFormat="1" applyFont="1">
      <alignment vertical="center"/>
    </xf>
    <xf numFmtId="0" fontId="14" fillId="0" borderId="0" xfId="0" applyFont="1">
      <alignment vertical="center"/>
    </xf>
    <xf numFmtId="0" fontId="15" fillId="0" borderId="0" xfId="0" applyFont="1">
      <alignment vertical="center"/>
    </xf>
    <xf numFmtId="0" fontId="5" fillId="2" borderId="1" xfId="0" applyFont="1" applyFill="1" applyBorder="1" applyAlignment="1">
      <alignment horizontal="center" vertical="center"/>
    </xf>
    <xf numFmtId="178" fontId="5" fillId="3" borderId="1" xfId="0" applyNumberFormat="1" applyFont="1" applyFill="1" applyBorder="1">
      <alignment vertical="center"/>
    </xf>
    <xf numFmtId="177" fontId="5" fillId="0" borderId="0" xfId="0" applyNumberFormat="1" applyFont="1">
      <alignment vertical="center"/>
    </xf>
    <xf numFmtId="180" fontId="5" fillId="0" borderId="0" xfId="0" applyNumberFormat="1" applyFont="1">
      <alignment vertical="center"/>
    </xf>
    <xf numFmtId="180" fontId="4" fillId="0" borderId="0" xfId="0" applyNumberFormat="1" applyFont="1">
      <alignment vertical="center"/>
    </xf>
    <xf numFmtId="0" fontId="6" fillId="3" borderId="0" xfId="0" quotePrefix="1" applyFont="1" applyFill="1">
      <alignment vertical="center"/>
    </xf>
    <xf numFmtId="0" fontId="6" fillId="0" borderId="0" xfId="0" quotePrefix="1" applyFont="1">
      <alignment vertical="center"/>
    </xf>
    <xf numFmtId="179" fontId="5" fillId="0" borderId="0" xfId="0" applyNumberFormat="1" applyFont="1">
      <alignment vertical="center"/>
    </xf>
    <xf numFmtId="178" fontId="5" fillId="0" borderId="0" xfId="0" applyNumberFormat="1" applyFont="1">
      <alignment vertical="center"/>
    </xf>
    <xf numFmtId="0" fontId="5" fillId="3" borderId="0" xfId="0" applyFont="1" applyFill="1">
      <alignment vertical="center"/>
    </xf>
    <xf numFmtId="178" fontId="5" fillId="3" borderId="0" xfId="0" applyNumberFormat="1" applyFont="1" applyFill="1">
      <alignment vertical="center"/>
    </xf>
    <xf numFmtId="0" fontId="14" fillId="10" borderId="10" xfId="0" applyFont="1" applyFill="1" applyBorder="1" applyAlignment="1">
      <alignment horizontal="center" vertical="center"/>
    </xf>
    <xf numFmtId="0" fontId="14" fillId="10" borderId="10" xfId="0" applyFont="1" applyFill="1" applyBorder="1" applyAlignment="1">
      <alignment horizontal="center" vertical="center" wrapText="1"/>
    </xf>
    <xf numFmtId="0" fontId="14" fillId="0" borderId="10" xfId="0" applyFont="1" applyBorder="1">
      <alignment vertical="center"/>
    </xf>
    <xf numFmtId="0" fontId="14" fillId="10" borderId="10" xfId="0" applyFont="1" applyFill="1" applyBorder="1">
      <alignment vertical="center"/>
    </xf>
    <xf numFmtId="182" fontId="14" fillId="0" borderId="10" xfId="0" applyNumberFormat="1" applyFont="1" applyBorder="1" applyAlignment="1">
      <alignment horizontal="center" vertical="center"/>
    </xf>
    <xf numFmtId="0" fontId="14" fillId="0" borderId="10" xfId="0" applyFont="1" applyBorder="1" applyAlignment="1">
      <alignment horizontal="center" vertical="center" wrapText="1"/>
    </xf>
    <xf numFmtId="0" fontId="20" fillId="0" borderId="0" xfId="4" applyFont="1">
      <alignment vertical="center"/>
    </xf>
    <xf numFmtId="178" fontId="20" fillId="0" borderId="0" xfId="4" applyNumberFormat="1" applyFont="1">
      <alignment vertical="center"/>
    </xf>
    <xf numFmtId="178" fontId="20" fillId="9" borderId="0" xfId="4" applyNumberFormat="1" applyFont="1" applyFill="1">
      <alignment vertical="center"/>
    </xf>
    <xf numFmtId="178" fontId="20" fillId="8" borderId="0" xfId="4" applyNumberFormat="1" applyFont="1" applyFill="1">
      <alignment vertical="center"/>
    </xf>
    <xf numFmtId="178" fontId="20" fillId="7" borderId="0" xfId="4" applyNumberFormat="1" applyFont="1" applyFill="1">
      <alignment vertical="center"/>
    </xf>
    <xf numFmtId="178" fontId="20" fillId="6" borderId="0" xfId="4" applyNumberFormat="1" applyFont="1" applyFill="1">
      <alignment vertical="center"/>
    </xf>
    <xf numFmtId="178" fontId="20" fillId="5" borderId="0" xfId="4" applyNumberFormat="1" applyFont="1" applyFill="1">
      <alignment vertical="center"/>
    </xf>
    <xf numFmtId="178" fontId="20" fillId="3" borderId="0" xfId="4" applyNumberFormat="1" applyFont="1" applyFill="1">
      <alignment vertical="center"/>
    </xf>
    <xf numFmtId="176" fontId="21" fillId="0" borderId="0" xfId="0" applyNumberFormat="1" applyFont="1" applyAlignment="1">
      <alignment horizontal="right" vertical="center"/>
    </xf>
    <xf numFmtId="177" fontId="21" fillId="0" borderId="0" xfId="0" applyNumberFormat="1" applyFont="1" applyAlignment="1">
      <alignment horizontal="right" vertical="center" shrinkToFit="1"/>
    </xf>
    <xf numFmtId="0" fontId="21" fillId="0" borderId="0" xfId="0" applyFont="1" applyAlignment="1">
      <alignment vertical="center" shrinkToFit="1"/>
    </xf>
    <xf numFmtId="0" fontId="21" fillId="0" borderId="0" xfId="0" applyFont="1">
      <alignment vertical="center"/>
    </xf>
    <xf numFmtId="0" fontId="21" fillId="0" borderId="0" xfId="0" quotePrefix="1" applyFont="1" applyAlignment="1">
      <alignment vertical="center" shrinkToFit="1"/>
    </xf>
    <xf numFmtId="0" fontId="21" fillId="0" borderId="0" xfId="0" quotePrefix="1" applyFont="1" applyAlignment="1">
      <alignment horizontal="right" vertical="center"/>
    </xf>
    <xf numFmtId="176" fontId="21" fillId="9" borderId="0" xfId="0" applyNumberFormat="1" applyFont="1" applyFill="1" applyAlignment="1">
      <alignment horizontal="right" vertical="center"/>
    </xf>
    <xf numFmtId="177" fontId="21" fillId="9" borderId="0" xfId="0" applyNumberFormat="1" applyFont="1" applyFill="1" applyAlignment="1">
      <alignment horizontal="right" vertical="center" shrinkToFit="1"/>
    </xf>
    <xf numFmtId="0" fontId="21" fillId="9" borderId="0" xfId="0" quotePrefix="1" applyFont="1" applyFill="1" applyAlignment="1">
      <alignment vertical="center" shrinkToFit="1"/>
    </xf>
    <xf numFmtId="0" fontId="21" fillId="9" borderId="0" xfId="0" quotePrefix="1" applyFont="1" applyFill="1" applyAlignment="1">
      <alignment horizontal="right" vertical="center"/>
    </xf>
    <xf numFmtId="0" fontId="4" fillId="0" borderId="0" xfId="4" applyFont="1">
      <alignment vertical="center"/>
    </xf>
    <xf numFmtId="176" fontId="21" fillId="8" borderId="0" xfId="0" applyNumberFormat="1" applyFont="1" applyFill="1" applyAlignment="1">
      <alignment horizontal="right" vertical="center"/>
    </xf>
    <xf numFmtId="177" fontId="21" fillId="8" borderId="0" xfId="0" applyNumberFormat="1" applyFont="1" applyFill="1" applyAlignment="1">
      <alignment horizontal="right" vertical="center" shrinkToFit="1"/>
    </xf>
    <xf numFmtId="0" fontId="21" fillId="8" borderId="0" xfId="0" quotePrefix="1" applyFont="1" applyFill="1" applyAlignment="1">
      <alignment vertical="center" shrinkToFit="1"/>
    </xf>
    <xf numFmtId="0" fontId="21" fillId="8" borderId="0" xfId="0" quotePrefix="1" applyFont="1" applyFill="1" applyAlignment="1">
      <alignment horizontal="right" vertical="center"/>
    </xf>
    <xf numFmtId="176" fontId="21" fillId="7" borderId="0" xfId="0" applyNumberFormat="1" applyFont="1" applyFill="1" applyAlignment="1">
      <alignment horizontal="right" vertical="center"/>
    </xf>
    <xf numFmtId="177" fontId="21" fillId="7" borderId="0" xfId="0" applyNumberFormat="1" applyFont="1" applyFill="1" applyAlignment="1">
      <alignment horizontal="right" vertical="center" shrinkToFit="1"/>
    </xf>
    <xf numFmtId="0" fontId="21" fillId="7" borderId="0" xfId="0" quotePrefix="1" applyFont="1" applyFill="1" applyAlignment="1">
      <alignment vertical="center" shrinkToFit="1"/>
    </xf>
    <xf numFmtId="0" fontId="21" fillId="7" borderId="0" xfId="0" quotePrefix="1" applyFont="1" applyFill="1" applyAlignment="1">
      <alignment horizontal="right" vertical="center"/>
    </xf>
    <xf numFmtId="176" fontId="21" fillId="6" borderId="0" xfId="0" applyNumberFormat="1" applyFont="1" applyFill="1" applyAlignment="1">
      <alignment horizontal="right" vertical="center"/>
    </xf>
    <xf numFmtId="177" fontId="21" fillId="6" borderId="0" xfId="0" applyNumberFormat="1" applyFont="1" applyFill="1" applyAlignment="1">
      <alignment horizontal="right" vertical="center" shrinkToFit="1"/>
    </xf>
    <xf numFmtId="0" fontId="21" fillId="6" borderId="0" xfId="0" quotePrefix="1" applyFont="1" applyFill="1" applyAlignment="1">
      <alignment vertical="center" shrinkToFit="1"/>
    </xf>
    <xf numFmtId="0" fontId="21" fillId="6" borderId="0" xfId="0" quotePrefix="1" applyFont="1" applyFill="1" applyAlignment="1">
      <alignment horizontal="right" vertical="center"/>
    </xf>
    <xf numFmtId="176" fontId="21" fillId="5" borderId="0" xfId="0" applyNumberFormat="1" applyFont="1" applyFill="1" applyAlignment="1">
      <alignment horizontal="right" vertical="center"/>
    </xf>
    <xf numFmtId="177" fontId="21" fillId="5" borderId="0" xfId="0" applyNumberFormat="1" applyFont="1" applyFill="1" applyAlignment="1">
      <alignment horizontal="right" vertical="center" shrinkToFit="1"/>
    </xf>
    <xf numFmtId="0" fontId="21" fillId="5" borderId="0" xfId="0" quotePrefix="1" applyFont="1" applyFill="1" applyAlignment="1">
      <alignment vertical="center" shrinkToFit="1"/>
    </xf>
    <xf numFmtId="0" fontId="21" fillId="5" borderId="0" xfId="0" quotePrefix="1" applyFont="1" applyFill="1" applyAlignment="1">
      <alignment horizontal="right" vertical="center"/>
    </xf>
    <xf numFmtId="176" fontId="21" fillId="3" borderId="0" xfId="0" applyNumberFormat="1" applyFont="1" applyFill="1" applyAlignment="1">
      <alignment horizontal="right" vertical="center"/>
    </xf>
    <xf numFmtId="177" fontId="21" fillId="3" borderId="0" xfId="0" applyNumberFormat="1" applyFont="1" applyFill="1" applyAlignment="1">
      <alignment horizontal="right" vertical="center" shrinkToFit="1"/>
    </xf>
    <xf numFmtId="0" fontId="21" fillId="3" borderId="0" xfId="0" quotePrefix="1" applyFont="1" applyFill="1" applyAlignment="1">
      <alignment vertical="center" shrinkToFit="1"/>
    </xf>
    <xf numFmtId="0" fontId="21" fillId="3" borderId="0" xfId="0" quotePrefix="1" applyFont="1" applyFill="1" applyAlignment="1">
      <alignment horizontal="right" vertical="center"/>
    </xf>
    <xf numFmtId="0" fontId="6" fillId="0" borderId="0" xfId="0" applyFont="1">
      <alignment vertical="center"/>
    </xf>
    <xf numFmtId="0" fontId="6" fillId="0" borderId="0" xfId="0" applyFont="1" applyAlignment="1">
      <alignment vertical="center" shrinkToFit="1"/>
    </xf>
    <xf numFmtId="178" fontId="6" fillId="0" borderId="4" xfId="2" applyNumberFormat="1" applyFont="1" applyBorder="1" applyAlignment="1">
      <alignment vertical="center"/>
    </xf>
    <xf numFmtId="0" fontId="14" fillId="0" borderId="20" xfId="0" applyFont="1" applyBorder="1" applyAlignment="1">
      <alignment horizontal="center" vertical="center" wrapText="1"/>
    </xf>
    <xf numFmtId="176" fontId="5" fillId="0" borderId="0" xfId="0" applyNumberFormat="1" applyFont="1">
      <alignment vertical="center"/>
    </xf>
    <xf numFmtId="0" fontId="23" fillId="0" borderId="0" xfId="4" applyFont="1">
      <alignment vertical="center"/>
    </xf>
    <xf numFmtId="0" fontId="23" fillId="0" borderId="0" xfId="9" applyFont="1">
      <alignment vertical="center"/>
    </xf>
    <xf numFmtId="0" fontId="5" fillId="0" borderId="0" xfId="8" applyFont="1">
      <alignment vertical="center"/>
    </xf>
    <xf numFmtId="0" fontId="22" fillId="0" borderId="0" xfId="8" applyFont="1">
      <alignment vertical="center"/>
    </xf>
    <xf numFmtId="0" fontId="12" fillId="10" borderId="41" xfId="8" applyFont="1" applyFill="1" applyBorder="1" applyAlignment="1">
      <alignment horizontal="center" vertical="center"/>
    </xf>
    <xf numFmtId="0" fontId="5" fillId="0" borderId="39" xfId="8" applyFont="1" applyBorder="1">
      <alignment vertical="center"/>
    </xf>
    <xf numFmtId="0" fontId="5" fillId="0" borderId="38" xfId="8" applyFont="1" applyBorder="1">
      <alignment vertical="center"/>
    </xf>
    <xf numFmtId="0" fontId="12" fillId="10" borderId="10" xfId="8" applyFont="1" applyFill="1" applyBorder="1" applyAlignment="1">
      <alignment horizontal="center" vertical="center"/>
    </xf>
    <xf numFmtId="186" fontId="5" fillId="11" borderId="10" xfId="8" applyNumberFormat="1" applyFont="1" applyFill="1" applyBorder="1" applyAlignment="1">
      <alignment horizontal="right" vertical="center"/>
    </xf>
    <xf numFmtId="0" fontId="5" fillId="0" borderId="36" xfId="8" applyFont="1" applyBorder="1">
      <alignment vertical="center"/>
    </xf>
    <xf numFmtId="0" fontId="5" fillId="0" borderId="0" xfId="8" applyFont="1" applyAlignment="1">
      <alignment vertical="center" wrapText="1"/>
    </xf>
    <xf numFmtId="0" fontId="5" fillId="2" borderId="1" xfId="8" applyFont="1" applyFill="1" applyBorder="1" applyAlignment="1">
      <alignment horizontal="center" vertical="center" wrapText="1"/>
    </xf>
    <xf numFmtId="0" fontId="5" fillId="2" borderId="1" xfId="8" applyFont="1" applyFill="1" applyBorder="1" applyAlignment="1">
      <alignment horizontal="center" vertical="center"/>
    </xf>
    <xf numFmtId="0" fontId="18" fillId="12" borderId="10" xfId="8" applyFont="1" applyFill="1" applyBorder="1" applyAlignment="1">
      <alignment horizontal="center" vertical="center"/>
    </xf>
    <xf numFmtId="178" fontId="5" fillId="3" borderId="1" xfId="8" applyNumberFormat="1" applyFont="1" applyFill="1" applyBorder="1">
      <alignment vertical="center"/>
    </xf>
    <xf numFmtId="0" fontId="12" fillId="10" borderId="34" xfId="8" applyFont="1" applyFill="1" applyBorder="1" applyAlignment="1">
      <alignment horizontal="center" vertical="center"/>
    </xf>
    <xf numFmtId="186" fontId="5" fillId="11" borderId="34" xfId="8" applyNumberFormat="1" applyFont="1" applyFill="1" applyBorder="1" applyAlignment="1">
      <alignment horizontal="right" vertical="center"/>
    </xf>
    <xf numFmtId="0" fontId="5" fillId="0" borderId="33" xfId="8" applyFont="1" applyBorder="1">
      <alignment vertical="center"/>
    </xf>
    <xf numFmtId="0" fontId="5" fillId="0" borderId="32" xfId="8" applyFont="1" applyBorder="1">
      <alignment vertical="center"/>
    </xf>
    <xf numFmtId="0" fontId="5" fillId="0" borderId="0" xfId="8" applyFont="1" applyAlignment="1">
      <alignment vertical="top" wrapText="1"/>
    </xf>
    <xf numFmtId="0" fontId="12" fillId="0" borderId="0" xfId="8" applyFont="1" applyAlignment="1">
      <alignment horizontal="center" vertical="center"/>
    </xf>
    <xf numFmtId="185" fontId="5" fillId="0" borderId="0" xfId="8" applyNumberFormat="1" applyFont="1" applyAlignment="1">
      <alignment horizontal="right" vertical="center" indent="1"/>
    </xf>
    <xf numFmtId="0" fontId="6" fillId="0" borderId="0" xfId="8" applyFont="1">
      <alignment vertical="center"/>
    </xf>
    <xf numFmtId="178" fontId="6" fillId="3" borderId="1" xfId="8" applyNumberFormat="1" applyFont="1" applyFill="1" applyBorder="1">
      <alignment vertical="center"/>
    </xf>
    <xf numFmtId="0" fontId="25" fillId="3" borderId="2" xfId="4" applyFont="1" applyFill="1" applyBorder="1">
      <alignment vertical="center"/>
    </xf>
    <xf numFmtId="0" fontId="25" fillId="3" borderId="1" xfId="4" applyFont="1" applyFill="1" applyBorder="1">
      <alignment vertical="center"/>
    </xf>
    <xf numFmtId="0" fontId="25" fillId="4" borderId="3" xfId="0" applyFont="1" applyFill="1" applyBorder="1" applyAlignment="1">
      <alignment vertical="center" shrinkToFit="1"/>
    </xf>
    <xf numFmtId="178" fontId="25" fillId="3" borderId="1" xfId="2" applyNumberFormat="1" applyFont="1" applyFill="1" applyBorder="1" applyAlignment="1">
      <alignment vertical="center"/>
    </xf>
    <xf numFmtId="178" fontId="25" fillId="5" borderId="1" xfId="2" applyNumberFormat="1" applyFont="1" applyFill="1" applyBorder="1" applyAlignment="1">
      <alignment vertical="center"/>
    </xf>
    <xf numFmtId="178" fontId="25" fillId="6" borderId="1" xfId="2" applyNumberFormat="1" applyFont="1" applyFill="1" applyBorder="1" applyAlignment="1">
      <alignment vertical="center"/>
    </xf>
    <xf numFmtId="178" fontId="25" fillId="7" borderId="1" xfId="2" applyNumberFormat="1" applyFont="1" applyFill="1" applyBorder="1" applyAlignment="1">
      <alignment vertical="center"/>
    </xf>
    <xf numFmtId="178" fontId="25" fillId="8" borderId="1" xfId="2" applyNumberFormat="1" applyFont="1" applyFill="1" applyBorder="1" applyAlignment="1">
      <alignment vertical="center"/>
    </xf>
    <xf numFmtId="178" fontId="25" fillId="9" borderId="1" xfId="2" applyNumberFormat="1" applyFont="1" applyFill="1" applyBorder="1" applyAlignment="1">
      <alignment vertical="center"/>
    </xf>
    <xf numFmtId="0" fontId="26" fillId="0" borderId="0" xfId="6" applyFont="1">
      <alignment vertical="center"/>
    </xf>
    <xf numFmtId="178" fontId="5" fillId="3" borderId="0" xfId="8" applyNumberFormat="1" applyFont="1" applyFill="1">
      <alignment vertical="center"/>
    </xf>
    <xf numFmtId="0" fontId="25" fillId="0" borderId="0" xfId="8" applyFont="1">
      <alignment vertical="center"/>
    </xf>
    <xf numFmtId="0" fontId="5" fillId="10" borderId="10" xfId="0" applyFont="1" applyFill="1" applyBorder="1" applyAlignment="1">
      <alignment horizontal="center" vertical="center"/>
    </xf>
    <xf numFmtId="0" fontId="5" fillId="10" borderId="11" xfId="0" applyFont="1" applyFill="1" applyBorder="1" applyAlignment="1">
      <alignment horizontal="center" vertical="center"/>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176" fontId="5" fillId="0" borderId="15" xfId="0" applyNumberFormat="1" applyFont="1" applyBorder="1" applyAlignment="1">
      <alignment horizontal="center" vertical="center"/>
    </xf>
    <xf numFmtId="176" fontId="5" fillId="0" borderId="16" xfId="0" applyNumberFormat="1" applyFont="1" applyBorder="1" applyAlignment="1">
      <alignment horizontal="center" vertical="center"/>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19" xfId="0" applyNumberFormat="1" applyFont="1" applyBorder="1" applyAlignment="1">
      <alignment horizontal="center" vertical="center"/>
    </xf>
    <xf numFmtId="0" fontId="5" fillId="10" borderId="10" xfId="0" applyFont="1" applyFill="1" applyBorder="1" applyAlignment="1">
      <alignment horizontal="center" vertical="center" textRotation="255"/>
    </xf>
    <xf numFmtId="0" fontId="5" fillId="10" borderId="10"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lignment vertical="center"/>
    </xf>
    <xf numFmtId="0" fontId="5" fillId="0" borderId="10" xfId="0" applyFont="1" applyBorder="1" applyAlignment="1">
      <alignment vertical="center" wrapText="1"/>
    </xf>
    <xf numFmtId="0" fontId="5" fillId="0" borderId="20" xfId="0" applyFont="1" applyBorder="1" applyAlignment="1">
      <alignment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1" xfId="0" applyFont="1" applyBorder="1">
      <alignment vertical="center"/>
    </xf>
    <xf numFmtId="181" fontId="5" fillId="0" borderId="10" xfId="0" applyNumberFormat="1" applyFont="1" applyBorder="1" applyAlignment="1">
      <alignment horizontal="center" vertical="center"/>
    </xf>
    <xf numFmtId="181" fontId="5" fillId="0" borderId="21" xfId="0" applyNumberFormat="1" applyFont="1" applyBorder="1" applyAlignment="1">
      <alignment horizontal="center" vertical="center"/>
    </xf>
    <xf numFmtId="0" fontId="5" fillId="10" borderId="22" xfId="0" applyFont="1" applyFill="1" applyBorder="1" applyAlignment="1">
      <alignment horizontal="center" vertical="center"/>
    </xf>
    <xf numFmtId="0" fontId="5" fillId="10" borderId="49" xfId="0" applyFont="1" applyFill="1" applyBorder="1" applyAlignment="1">
      <alignment horizontal="center" vertical="center"/>
    </xf>
    <xf numFmtId="0" fontId="27" fillId="10" borderId="23" xfId="0" applyFont="1" applyFill="1" applyBorder="1" applyAlignment="1">
      <alignment horizontal="center" vertical="center"/>
    </xf>
    <xf numFmtId="0" fontId="5" fillId="10" borderId="24" xfId="0" applyFont="1" applyFill="1" applyBorder="1" applyAlignment="1">
      <alignment horizontal="center" vertical="center"/>
    </xf>
    <xf numFmtId="176" fontId="5" fillId="0" borderId="10" xfId="0" applyNumberFormat="1" applyFont="1" applyBorder="1" applyAlignment="1">
      <alignment horizontal="center" vertical="center"/>
    </xf>
    <xf numFmtId="176" fontId="5" fillId="0" borderId="22" xfId="0" applyNumberFormat="1" applyFont="1" applyBorder="1" applyAlignment="1">
      <alignment horizontal="center" vertical="center"/>
    </xf>
    <xf numFmtId="176" fontId="5" fillId="0" borderId="49" xfId="0" applyNumberFormat="1" applyFont="1" applyBorder="1" applyAlignment="1">
      <alignment horizontal="center" vertical="center"/>
    </xf>
    <xf numFmtId="176" fontId="27" fillId="0" borderId="23" xfId="0" applyNumberFormat="1" applyFont="1" applyBorder="1" applyAlignment="1">
      <alignment horizontal="center" vertical="center"/>
    </xf>
    <xf numFmtId="176" fontId="5" fillId="0" borderId="24" xfId="0" applyNumberFormat="1" applyFont="1" applyBorder="1" applyAlignment="1">
      <alignment horizontal="center" vertical="center"/>
    </xf>
    <xf numFmtId="0" fontId="6" fillId="0" borderId="0" xfId="0" applyFont="1" applyAlignment="1">
      <alignment horizontal="right" vertical="center"/>
    </xf>
    <xf numFmtId="0" fontId="6" fillId="10" borderId="10" xfId="0" applyFont="1" applyFill="1" applyBorder="1" applyAlignment="1">
      <alignment horizontal="centerContinuous" vertical="center"/>
    </xf>
    <xf numFmtId="0" fontId="6" fillId="10" borderId="10" xfId="0" applyFont="1" applyFill="1" applyBorder="1" applyAlignment="1">
      <alignment horizontal="center" vertical="center"/>
    </xf>
    <xf numFmtId="0" fontId="6" fillId="10" borderId="10" xfId="0" applyFont="1" applyFill="1" applyBorder="1" applyAlignment="1">
      <alignment horizontal="center" vertical="center" wrapText="1"/>
    </xf>
    <xf numFmtId="176" fontId="6" fillId="0" borderId="10" xfId="0" applyNumberFormat="1" applyFont="1" applyBorder="1" applyAlignment="1">
      <alignment horizontal="center" vertical="center"/>
    </xf>
    <xf numFmtId="0" fontId="25" fillId="0" borderId="0" xfId="0" applyFont="1">
      <alignment vertical="center"/>
    </xf>
    <xf numFmtId="182" fontId="6" fillId="0" borderId="10" xfId="0" applyNumberFormat="1" applyFont="1" applyBorder="1">
      <alignment vertical="center"/>
    </xf>
    <xf numFmtId="0" fontId="6" fillId="0" borderId="10" xfId="0" applyFont="1" applyBorder="1" applyAlignment="1">
      <alignment vertical="center" wrapText="1"/>
    </xf>
    <xf numFmtId="182" fontId="6" fillId="0" borderId="0" xfId="0" applyNumberFormat="1" applyFont="1">
      <alignment vertical="center"/>
    </xf>
    <xf numFmtId="0" fontId="5" fillId="0" borderId="48" xfId="0" applyFont="1" applyBorder="1" applyAlignment="1">
      <alignment horizontal="center" vertical="center"/>
    </xf>
    <xf numFmtId="181" fontId="5" fillId="0" borderId="48" xfId="0" applyNumberFormat="1" applyFont="1" applyBorder="1" applyAlignment="1">
      <alignment horizontal="center" vertical="center"/>
    </xf>
    <xf numFmtId="0" fontId="5" fillId="0" borderId="0" xfId="6" applyFont="1">
      <alignment vertical="center"/>
    </xf>
    <xf numFmtId="0" fontId="5" fillId="10" borderId="10" xfId="6" applyFont="1" applyFill="1" applyBorder="1" applyAlignment="1">
      <alignment horizontal="center" vertical="center" textRotation="255"/>
    </xf>
    <xf numFmtId="0" fontId="5" fillId="10" borderId="10" xfId="6" applyFont="1" applyFill="1" applyBorder="1" applyAlignment="1">
      <alignment horizontal="center" vertical="center"/>
    </xf>
    <xf numFmtId="0" fontId="5" fillId="0" borderId="10" xfId="6" applyFont="1" applyBorder="1" applyAlignment="1">
      <alignment horizontal="center" vertical="center"/>
    </xf>
    <xf numFmtId="0" fontId="5" fillId="0" borderId="20" xfId="6" applyFont="1" applyBorder="1" applyAlignment="1">
      <alignment horizontal="center" vertical="center"/>
    </xf>
    <xf numFmtId="0" fontId="5" fillId="0" borderId="21" xfId="6" applyFont="1" applyBorder="1" applyAlignment="1">
      <alignment horizontal="center" vertical="center"/>
    </xf>
    <xf numFmtId="0" fontId="5" fillId="0" borderId="21" xfId="6" applyFont="1" applyBorder="1" applyAlignment="1">
      <alignment vertical="center" wrapText="1"/>
    </xf>
    <xf numFmtId="0" fontId="5" fillId="0" borderId="10" xfId="6" applyFont="1" applyBorder="1" applyAlignment="1">
      <alignment vertical="center" wrapText="1"/>
    </xf>
    <xf numFmtId="0" fontId="4" fillId="0" borderId="0" xfId="6" applyFont="1">
      <alignment vertical="center"/>
    </xf>
    <xf numFmtId="0" fontId="31" fillId="0" borderId="0" xfId="6" applyFont="1">
      <alignment vertical="center"/>
    </xf>
    <xf numFmtId="181" fontId="5" fillId="0" borderId="10" xfId="6" applyNumberFormat="1" applyFont="1" applyBorder="1" applyAlignment="1">
      <alignment horizontal="center" vertical="center"/>
    </xf>
    <xf numFmtId="181" fontId="5" fillId="0" borderId="20" xfId="6" applyNumberFormat="1" applyFont="1" applyBorder="1" applyAlignment="1">
      <alignment horizontal="center" vertical="center"/>
    </xf>
    <xf numFmtId="181" fontId="5" fillId="0" borderId="21" xfId="6" applyNumberFormat="1" applyFont="1" applyBorder="1" applyAlignment="1">
      <alignment horizontal="center" vertical="center"/>
    </xf>
    <xf numFmtId="0" fontId="5" fillId="0" borderId="20" xfId="6" applyFont="1" applyBorder="1" applyAlignment="1">
      <alignment vertical="center" wrapText="1"/>
    </xf>
    <xf numFmtId="0" fontId="5" fillId="0" borderId="0" xfId="7" applyFont="1">
      <alignment vertical="center"/>
    </xf>
    <xf numFmtId="49" fontId="5" fillId="10" borderId="22" xfId="8" applyNumberFormat="1" applyFont="1" applyFill="1" applyBorder="1" applyAlignment="1">
      <alignment horizontal="centerContinuous" vertical="center" wrapText="1"/>
    </xf>
    <xf numFmtId="0" fontId="5" fillId="10" borderId="24" xfId="8" applyFont="1" applyFill="1" applyBorder="1" applyAlignment="1">
      <alignment horizontal="centerContinuous" vertical="center" wrapText="1"/>
    </xf>
    <xf numFmtId="49" fontId="5" fillId="10" borderId="25" xfId="8" applyNumberFormat="1" applyFont="1" applyFill="1" applyBorder="1" applyAlignment="1">
      <alignment horizontal="center" vertical="center" wrapText="1"/>
    </xf>
    <xf numFmtId="0" fontId="5" fillId="10" borderId="25" xfId="8" applyFont="1" applyFill="1" applyBorder="1" applyAlignment="1">
      <alignment horizontal="center" vertical="center" wrapText="1"/>
    </xf>
    <xf numFmtId="0" fontId="5" fillId="0" borderId="24" xfId="7" applyFont="1" applyBorder="1" applyAlignment="1">
      <alignment horizontal="left" vertical="center" wrapText="1"/>
    </xf>
    <xf numFmtId="176" fontId="5" fillId="0" borderId="10" xfId="7" applyNumberFormat="1" applyFont="1" applyBorder="1" applyAlignment="1">
      <alignment horizontal="center" vertical="center"/>
    </xf>
    <xf numFmtId="183" fontId="5" fillId="0" borderId="10" xfId="7" applyNumberFormat="1" applyFont="1" applyBorder="1" applyAlignment="1">
      <alignment horizontal="right" vertical="center"/>
    </xf>
    <xf numFmtId="0" fontId="4" fillId="0" borderId="0" xfId="7" applyFont="1">
      <alignment vertical="center"/>
    </xf>
    <xf numFmtId="0" fontId="5" fillId="0" borderId="10" xfId="7" applyFont="1" applyBorder="1" applyAlignment="1">
      <alignment horizontal="center" vertical="center"/>
    </xf>
    <xf numFmtId="185" fontId="5" fillId="0" borderId="10" xfId="7" applyNumberFormat="1" applyFont="1" applyBorder="1" applyAlignment="1">
      <alignment horizontal="center" vertical="center"/>
    </xf>
    <xf numFmtId="0" fontId="5" fillId="0" borderId="25" xfId="7" applyFont="1" applyBorder="1">
      <alignment vertical="center"/>
    </xf>
    <xf numFmtId="0" fontId="5" fillId="0" borderId="10" xfId="7" applyFont="1" applyBorder="1" applyAlignment="1">
      <alignment vertical="center" wrapText="1"/>
    </xf>
    <xf numFmtId="0" fontId="6" fillId="0" borderId="0" xfId="7" applyFont="1">
      <alignment vertical="center"/>
    </xf>
    <xf numFmtId="184" fontId="5" fillId="0" borderId="10" xfId="7" applyNumberFormat="1" applyFont="1" applyBorder="1" applyAlignment="1">
      <alignment horizontal="center" vertical="center" shrinkToFit="1"/>
    </xf>
    <xf numFmtId="176" fontId="12" fillId="10" borderId="10" xfId="7" applyNumberFormat="1" applyFont="1" applyFill="1" applyBorder="1" applyAlignment="1">
      <alignment horizontal="center" vertical="center"/>
    </xf>
    <xf numFmtId="183" fontId="12" fillId="10" borderId="10" xfId="7" applyNumberFormat="1" applyFont="1" applyFill="1" applyBorder="1" applyAlignment="1">
      <alignment horizontal="right" vertical="center"/>
    </xf>
    <xf numFmtId="0" fontId="33" fillId="10" borderId="10" xfId="8" applyFont="1" applyFill="1" applyBorder="1" applyAlignment="1">
      <alignment horizontal="center" vertical="center"/>
    </xf>
    <xf numFmtId="49" fontId="5" fillId="10" borderId="25" xfId="8" applyNumberFormat="1" applyFont="1" applyFill="1" applyBorder="1" applyAlignment="1">
      <alignment horizontal="center" vertical="center" wrapText="1"/>
    </xf>
    <xf numFmtId="0" fontId="5" fillId="10" borderId="25" xfId="8" applyFont="1" applyFill="1" applyBorder="1" applyAlignment="1">
      <alignment horizontal="center" vertical="center" wrapText="1"/>
    </xf>
    <xf numFmtId="0" fontId="19" fillId="0" borderId="50" xfId="7" applyFont="1" applyBorder="1" applyAlignment="1">
      <alignment horizontal="center" vertical="center"/>
    </xf>
    <xf numFmtId="0" fontId="5" fillId="0" borderId="50" xfId="7" applyFont="1" applyBorder="1" applyAlignment="1">
      <alignment horizontal="center" vertical="center"/>
    </xf>
    <xf numFmtId="0" fontId="5" fillId="0" borderId="50" xfId="7" applyFont="1" applyBorder="1" applyAlignment="1">
      <alignment vertical="center" wrapText="1"/>
    </xf>
    <xf numFmtId="176" fontId="5" fillId="0" borderId="50" xfId="7" applyNumberFormat="1" applyFont="1" applyBorder="1" applyAlignment="1">
      <alignment horizontal="center" vertical="center"/>
    </xf>
    <xf numFmtId="183" fontId="5" fillId="0" borderId="50" xfId="7" applyNumberFormat="1" applyFont="1" applyBorder="1" applyAlignment="1">
      <alignment horizontal="right"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10" borderId="5" xfId="0" applyFont="1" applyFill="1" applyBorder="1" applyAlignment="1">
      <alignment horizontal="center" vertical="center"/>
    </xf>
    <xf numFmtId="0" fontId="5" fillId="10" borderId="9" xfId="0" applyFont="1" applyFill="1" applyBorder="1" applyAlignment="1">
      <alignment horizontal="center" vertical="center"/>
    </xf>
    <xf numFmtId="0" fontId="5" fillId="10" borderId="6" xfId="0" applyFont="1" applyFill="1" applyBorder="1" applyAlignment="1">
      <alignment horizontal="center" vertical="center"/>
    </xf>
    <xf numFmtId="0" fontId="5" fillId="10" borderId="7" xfId="0" applyFont="1" applyFill="1" applyBorder="1" applyAlignment="1">
      <alignment horizontal="center" vertical="center"/>
    </xf>
    <xf numFmtId="0" fontId="5" fillId="10" borderId="8" xfId="0" applyFont="1" applyFill="1" applyBorder="1" applyAlignment="1">
      <alignment horizontal="center" vertical="center"/>
    </xf>
    <xf numFmtId="0" fontId="5" fillId="0" borderId="12" xfId="0" applyFont="1" applyBorder="1" applyAlignment="1">
      <alignment horizontal="center" vertical="center" wrapText="1"/>
    </xf>
    <xf numFmtId="0" fontId="5" fillId="0" borderId="10"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176" fontId="6" fillId="0" borderId="20" xfId="0" applyNumberFormat="1" applyFont="1" applyBorder="1" applyAlignment="1">
      <alignment horizontal="center" vertical="center"/>
    </xf>
    <xf numFmtId="176" fontId="6" fillId="0" borderId="25" xfId="0" applyNumberFormat="1" applyFont="1" applyBorder="1" applyAlignment="1">
      <alignment horizontal="center" vertical="center"/>
    </xf>
    <xf numFmtId="0" fontId="6"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10" xfId="6" applyFont="1" applyBorder="1" applyAlignment="1">
      <alignment horizontal="center" vertical="center"/>
    </xf>
    <xf numFmtId="0" fontId="5" fillId="0" borderId="20" xfId="6" applyFont="1" applyBorder="1" applyAlignment="1">
      <alignment horizontal="center" vertical="center"/>
    </xf>
    <xf numFmtId="0" fontId="5" fillId="0" borderId="21" xfId="6" applyFont="1" applyBorder="1" applyAlignment="1">
      <alignment horizontal="center" vertical="center"/>
    </xf>
    <xf numFmtId="0" fontId="5" fillId="10" borderId="20" xfId="8" applyFont="1" applyFill="1" applyBorder="1" applyAlignment="1">
      <alignment horizontal="center" vertical="center"/>
    </xf>
    <xf numFmtId="0" fontId="5" fillId="10" borderId="25" xfId="8" applyFont="1" applyFill="1" applyBorder="1" applyAlignment="1">
      <alignment horizontal="center" vertical="center"/>
    </xf>
    <xf numFmtId="0" fontId="5" fillId="10" borderId="26" xfId="8" applyFont="1" applyFill="1" applyBorder="1" applyAlignment="1">
      <alignment horizontal="center" vertical="center"/>
    </xf>
    <xf numFmtId="0" fontId="5" fillId="10" borderId="27" xfId="8" applyFont="1" applyFill="1" applyBorder="1" applyAlignment="1">
      <alignment horizontal="center" vertical="center"/>
    </xf>
    <xf numFmtId="0" fontId="5" fillId="10" borderId="28" xfId="8" applyFont="1" applyFill="1" applyBorder="1" applyAlignment="1">
      <alignment horizontal="center" vertical="center"/>
    </xf>
    <xf numFmtId="0" fontId="5" fillId="10" borderId="29" xfId="8" applyFont="1" applyFill="1" applyBorder="1" applyAlignment="1">
      <alignment horizontal="center" vertical="center"/>
    </xf>
    <xf numFmtId="0" fontId="5" fillId="10" borderId="30" xfId="8" applyFont="1" applyFill="1" applyBorder="1" applyAlignment="1">
      <alignment horizontal="center" vertical="center"/>
    </xf>
    <xf numFmtId="0" fontId="5" fillId="10" borderId="31" xfId="8" applyFont="1" applyFill="1" applyBorder="1" applyAlignment="1">
      <alignment horizontal="center" vertical="center"/>
    </xf>
    <xf numFmtId="49" fontId="5" fillId="10" borderId="20" xfId="8" applyNumberFormat="1" applyFont="1" applyFill="1" applyBorder="1" applyAlignment="1">
      <alignment horizontal="center" vertical="center" wrapText="1"/>
    </xf>
    <xf numFmtId="49" fontId="5" fillId="10" borderId="25" xfId="8" applyNumberFormat="1" applyFont="1" applyFill="1" applyBorder="1" applyAlignment="1">
      <alignment horizontal="center" vertical="center" wrapText="1"/>
    </xf>
    <xf numFmtId="0" fontId="5" fillId="10" borderId="20" xfId="8" applyFont="1" applyFill="1" applyBorder="1" applyAlignment="1">
      <alignment horizontal="center" vertical="center" wrapText="1"/>
    </xf>
    <xf numFmtId="0" fontId="5" fillId="10" borderId="25" xfId="8" applyFont="1" applyFill="1" applyBorder="1" applyAlignment="1">
      <alignment horizontal="center" vertical="center" wrapText="1"/>
    </xf>
    <xf numFmtId="0" fontId="19" fillId="0" borderId="20" xfId="7" applyFont="1" applyBorder="1" applyAlignment="1">
      <alignment horizontal="center" vertical="center" wrapText="1"/>
    </xf>
    <xf numFmtId="0" fontId="19" fillId="0" borderId="45" xfId="7" applyFont="1" applyBorder="1" applyAlignment="1">
      <alignment horizontal="center" vertical="center"/>
    </xf>
    <xf numFmtId="0" fontId="19" fillId="0" borderId="25" xfId="7" applyFont="1" applyBorder="1" applyAlignment="1">
      <alignment horizontal="center" vertical="center"/>
    </xf>
    <xf numFmtId="0" fontId="5" fillId="0" borderId="20" xfId="7" applyFont="1" applyBorder="1" applyAlignment="1">
      <alignment horizontal="center" vertical="center"/>
    </xf>
    <xf numFmtId="0" fontId="5" fillId="0" borderId="45" xfId="7" applyFont="1" applyBorder="1" applyAlignment="1">
      <alignment horizontal="center" vertical="center"/>
    </xf>
    <xf numFmtId="0" fontId="5" fillId="0" borderId="25" xfId="7" applyFont="1" applyBorder="1" applyAlignment="1">
      <alignment horizontal="center" vertical="center"/>
    </xf>
    <xf numFmtId="0" fontId="5" fillId="0" borderId="20" xfId="7" applyFont="1" applyBorder="1" applyAlignment="1">
      <alignment horizontal="left" vertical="center" wrapText="1"/>
    </xf>
    <xf numFmtId="0" fontId="5" fillId="0" borderId="25" xfId="7" applyFont="1" applyBorder="1" applyAlignment="1">
      <alignment horizontal="left" vertical="center" wrapText="1"/>
    </xf>
    <xf numFmtId="0" fontId="5" fillId="0" borderId="22" xfId="7" applyFont="1" applyBorder="1" applyAlignment="1">
      <alignment vertical="center" wrapText="1"/>
    </xf>
    <xf numFmtId="0" fontId="5" fillId="0" borderId="24" xfId="7" applyFont="1" applyBorder="1" applyAlignment="1">
      <alignment vertical="center" wrapText="1"/>
    </xf>
    <xf numFmtId="0" fontId="12" fillId="10" borderId="22" xfId="7" applyFont="1" applyFill="1" applyBorder="1" applyAlignment="1">
      <alignment vertical="center" wrapText="1"/>
    </xf>
    <xf numFmtId="0" fontId="12" fillId="10" borderId="24" xfId="7" applyFont="1" applyFill="1" applyBorder="1" applyAlignment="1">
      <alignment vertical="center" wrapText="1"/>
    </xf>
    <xf numFmtId="0" fontId="5" fillId="0" borderId="10" xfId="7" applyFont="1" applyBorder="1" applyAlignment="1">
      <alignment horizontal="center" vertical="center"/>
    </xf>
    <xf numFmtId="0" fontId="5" fillId="0" borderId="22" xfId="7" applyFont="1" applyBorder="1" applyAlignment="1">
      <alignment horizontal="left" vertical="center" wrapText="1"/>
    </xf>
    <xf numFmtId="0" fontId="5" fillId="0" borderId="24" xfId="7" applyFont="1" applyBorder="1" applyAlignment="1">
      <alignment horizontal="left" vertical="center" wrapText="1"/>
    </xf>
    <xf numFmtId="0" fontId="5" fillId="11" borderId="37" xfId="8" applyFont="1" applyFill="1" applyBorder="1" applyAlignment="1">
      <alignment vertical="top" wrapText="1"/>
    </xf>
    <xf numFmtId="0" fontId="5" fillId="11" borderId="35" xfId="8" applyFont="1" applyFill="1" applyBorder="1" applyAlignment="1">
      <alignment vertical="top" wrapText="1"/>
    </xf>
    <xf numFmtId="0" fontId="12" fillId="10" borderId="40" xfId="8" applyFont="1" applyFill="1" applyBorder="1" applyAlignment="1">
      <alignment horizontal="center" vertical="center"/>
    </xf>
    <xf numFmtId="0" fontId="19" fillId="11" borderId="37" xfId="8" applyFont="1" applyFill="1" applyBorder="1" applyAlignment="1">
      <alignment vertical="top" wrapText="1"/>
    </xf>
    <xf numFmtId="0" fontId="19" fillId="11" borderId="35" xfId="8" applyFont="1" applyFill="1" applyBorder="1" applyAlignment="1">
      <alignment vertical="top" wrapText="1"/>
    </xf>
    <xf numFmtId="0" fontId="12" fillId="10" borderId="6" xfId="8" applyFont="1" applyFill="1" applyBorder="1" applyAlignment="1">
      <alignment horizontal="center" vertical="center"/>
    </xf>
    <xf numFmtId="0" fontId="12" fillId="10" borderId="47" xfId="8" applyFont="1" applyFill="1" applyBorder="1" applyAlignment="1">
      <alignment horizontal="center" vertical="center"/>
    </xf>
    <xf numFmtId="0" fontId="5" fillId="11" borderId="12" xfId="8" applyFont="1" applyFill="1" applyBorder="1" applyAlignment="1">
      <alignment vertical="top" wrapText="1"/>
    </xf>
    <xf numFmtId="0" fontId="5" fillId="11" borderId="46" xfId="8" applyFont="1" applyFill="1" applyBorder="1" applyAlignment="1">
      <alignment vertical="top" wrapText="1"/>
    </xf>
    <xf numFmtId="0" fontId="5" fillId="11" borderId="17" xfId="8" applyFont="1" applyFill="1" applyBorder="1" applyAlignment="1">
      <alignment vertical="top" wrapText="1"/>
    </xf>
  </cellXfs>
  <cellStyles count="10">
    <cellStyle name="標準" xfId="0" builtinId="0"/>
    <cellStyle name="標準 2" xfId="3"/>
    <cellStyle name="標準 2 2" xfId="1"/>
    <cellStyle name="標準 2 3" xfId="6"/>
    <cellStyle name="標準 3" xfId="4"/>
    <cellStyle name="標準 3 2" xfId="7"/>
    <cellStyle name="標準 3 2 2" xfId="9"/>
    <cellStyle name="標準 5" xfId="5"/>
    <cellStyle name="標準 5 2" xfId="8"/>
    <cellStyle name="標準_Ｑ１_大和図表(ﾘﾃｰﾙ)" xfId="2"/>
  </cellStyles>
  <dxfs count="0"/>
  <tableStyles count="0" defaultTableStyle="TableStyleMedium2" defaultPivotStyle="PivotStyleLight16"/>
  <colors>
    <mruColors>
      <color rgb="FF0000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645473484778567E-2"/>
          <c:y val="0.1735031787693205"/>
          <c:w val="0.88079893898720363"/>
          <c:h val="0.6924159813356664"/>
        </c:manualLayout>
      </c:layout>
      <c:lineChart>
        <c:grouping val="standard"/>
        <c:varyColors val="0"/>
        <c:ser>
          <c:idx val="0"/>
          <c:order val="0"/>
          <c:tx>
            <c:strRef>
              <c:f>性別!$M$4</c:f>
              <c:strCache>
                <c:ptCount val="1"/>
                <c:pt idx="0">
                  <c:v>男性</c:v>
                </c:pt>
              </c:strCache>
            </c:strRef>
          </c:tx>
          <c:spPr>
            <a:ln w="28575" cap="rnd">
              <a:solidFill>
                <a:schemeClr val="accent1"/>
              </a:solidFill>
              <a:round/>
            </a:ln>
            <a:effectLst/>
          </c:spPr>
          <c:marker>
            <c:symbol val="diamond"/>
            <c:size val="9"/>
            <c:spPr>
              <a:solidFill>
                <a:srgbClr val="002060"/>
              </a:solidFill>
              <a:ln w="9525">
                <a:solidFill>
                  <a:srgbClr val="002060"/>
                </a:solidFill>
              </a:ln>
              <a:effectLst/>
            </c:spPr>
          </c:marker>
          <c:dLbls>
            <c:dLbl>
              <c:idx val="2"/>
              <c:layout>
                <c:manualLayout>
                  <c:x val="-5.3192929197103424E-2"/>
                  <c:y val="6.935081759774643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949-4F23-8ADB-CB7581565A79}"/>
                </c:ext>
              </c:extLst>
            </c:dLbl>
            <c:dLbl>
              <c:idx val="3"/>
              <c:layout>
                <c:manualLayout>
                  <c:x val="-6.1225057711159596E-2"/>
                  <c:y val="6.492637018503527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949-4F23-8ADB-CB7581565A79}"/>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性別!$N$3:$X$3</c:f>
              <c:strCache>
                <c:ptCount val="11"/>
                <c:pt idx="0">
                  <c:v>H26</c:v>
                </c:pt>
                <c:pt idx="1">
                  <c:v>H27</c:v>
                </c:pt>
                <c:pt idx="2">
                  <c:v>H28</c:v>
                </c:pt>
                <c:pt idx="3">
                  <c:v>H29</c:v>
                </c:pt>
                <c:pt idx="4">
                  <c:v>H30</c:v>
                </c:pt>
                <c:pt idx="5">
                  <c:v>R1</c:v>
                </c:pt>
                <c:pt idx="6">
                  <c:v>R2</c:v>
                </c:pt>
                <c:pt idx="7">
                  <c:v>R3</c:v>
                </c:pt>
                <c:pt idx="8">
                  <c:v>R4</c:v>
                </c:pt>
                <c:pt idx="9">
                  <c:v>R5</c:v>
                </c:pt>
                <c:pt idx="10">
                  <c:v>R6</c:v>
                </c:pt>
              </c:strCache>
            </c:strRef>
          </c:cat>
          <c:val>
            <c:numRef>
              <c:f>性別!$N$4:$X$4</c:f>
              <c:numCache>
                <c:formatCode>0.0"%"</c:formatCode>
                <c:ptCount val="11"/>
                <c:pt idx="0">
                  <c:v>39.6</c:v>
                </c:pt>
                <c:pt idx="1">
                  <c:v>39.9</c:v>
                </c:pt>
                <c:pt idx="2">
                  <c:v>38</c:v>
                </c:pt>
                <c:pt idx="3">
                  <c:v>38.1</c:v>
                </c:pt>
                <c:pt idx="4">
                  <c:v>39.1</c:v>
                </c:pt>
                <c:pt idx="5">
                  <c:v>41</c:v>
                </c:pt>
                <c:pt idx="6">
                  <c:v>42.5</c:v>
                </c:pt>
                <c:pt idx="7">
                  <c:v>41.8</c:v>
                </c:pt>
                <c:pt idx="8">
                  <c:v>42.2</c:v>
                </c:pt>
                <c:pt idx="9">
                  <c:v>41</c:v>
                </c:pt>
                <c:pt idx="10">
                  <c:v>43.1</c:v>
                </c:pt>
              </c:numCache>
            </c:numRef>
          </c:val>
          <c:smooth val="0"/>
          <c:extLst>
            <c:ext xmlns:c16="http://schemas.microsoft.com/office/drawing/2014/chart" uri="{C3380CC4-5D6E-409C-BE32-E72D297353CC}">
              <c16:uniqueId val="{00000002-2949-4F23-8ADB-CB7581565A79}"/>
            </c:ext>
          </c:extLst>
        </c:ser>
        <c:ser>
          <c:idx val="1"/>
          <c:order val="1"/>
          <c:tx>
            <c:strRef>
              <c:f>性別!$M$5</c:f>
              <c:strCache>
                <c:ptCount val="1"/>
                <c:pt idx="0">
                  <c:v>女性</c:v>
                </c:pt>
              </c:strCache>
            </c:strRef>
          </c:tx>
          <c:spPr>
            <a:ln w="28575" cap="rnd">
              <a:solidFill>
                <a:schemeClr val="accent2"/>
              </a:solidFill>
              <a:round/>
            </a:ln>
            <a:effectLst/>
          </c:spPr>
          <c:marker>
            <c:symbol val="square"/>
            <c:size val="9"/>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性別!$N$3:$X$3</c:f>
              <c:strCache>
                <c:ptCount val="11"/>
                <c:pt idx="0">
                  <c:v>H26</c:v>
                </c:pt>
                <c:pt idx="1">
                  <c:v>H27</c:v>
                </c:pt>
                <c:pt idx="2">
                  <c:v>H28</c:v>
                </c:pt>
                <c:pt idx="3">
                  <c:v>H29</c:v>
                </c:pt>
                <c:pt idx="4">
                  <c:v>H30</c:v>
                </c:pt>
                <c:pt idx="5">
                  <c:v>R1</c:v>
                </c:pt>
                <c:pt idx="6">
                  <c:v>R2</c:v>
                </c:pt>
                <c:pt idx="7">
                  <c:v>R3</c:v>
                </c:pt>
                <c:pt idx="8">
                  <c:v>R4</c:v>
                </c:pt>
                <c:pt idx="9">
                  <c:v>R5</c:v>
                </c:pt>
                <c:pt idx="10">
                  <c:v>R6</c:v>
                </c:pt>
              </c:strCache>
            </c:strRef>
          </c:cat>
          <c:val>
            <c:numRef>
              <c:f>性別!$N$5:$X$5</c:f>
              <c:numCache>
                <c:formatCode>0.0"%"</c:formatCode>
                <c:ptCount val="11"/>
                <c:pt idx="0">
                  <c:v>57.5</c:v>
                </c:pt>
                <c:pt idx="1">
                  <c:v>57.5</c:v>
                </c:pt>
                <c:pt idx="2">
                  <c:v>60.2</c:v>
                </c:pt>
                <c:pt idx="3">
                  <c:v>60.2</c:v>
                </c:pt>
                <c:pt idx="4">
                  <c:v>59.6</c:v>
                </c:pt>
                <c:pt idx="5">
                  <c:v>56.4</c:v>
                </c:pt>
                <c:pt idx="6">
                  <c:v>55.2</c:v>
                </c:pt>
                <c:pt idx="7">
                  <c:v>56.3</c:v>
                </c:pt>
                <c:pt idx="8">
                  <c:v>55.6</c:v>
                </c:pt>
                <c:pt idx="9">
                  <c:v>57.1</c:v>
                </c:pt>
                <c:pt idx="10">
                  <c:v>54.4</c:v>
                </c:pt>
              </c:numCache>
            </c:numRef>
          </c:val>
          <c:smooth val="0"/>
          <c:extLst>
            <c:ext xmlns:c16="http://schemas.microsoft.com/office/drawing/2014/chart" uri="{C3380CC4-5D6E-409C-BE32-E72D297353CC}">
              <c16:uniqueId val="{00000003-2949-4F23-8ADB-CB7581565A79}"/>
            </c:ext>
          </c:extLst>
        </c:ser>
        <c:ser>
          <c:idx val="2"/>
          <c:order val="2"/>
          <c:tx>
            <c:strRef>
              <c:f>性別!$M$6</c:f>
              <c:strCache>
                <c:ptCount val="1"/>
                <c:pt idx="0">
                  <c:v>回答しない</c:v>
                </c:pt>
              </c:strCache>
            </c:strRef>
          </c:tx>
          <c:spPr>
            <a:ln w="28575" cap="rnd">
              <a:solidFill>
                <a:schemeClr val="tx1"/>
              </a:solidFill>
              <a:round/>
            </a:ln>
            <a:effectLst/>
          </c:spPr>
          <c:marker>
            <c:symbol val="circle"/>
            <c:size val="10"/>
            <c:spPr>
              <a:solidFill>
                <a:srgbClr val="FFFF00"/>
              </a:solidFill>
              <a:ln w="9525">
                <a:solidFill>
                  <a:schemeClr val="tx1"/>
                </a:solidFill>
              </a:ln>
              <a:effectLst/>
            </c:spPr>
          </c:marker>
          <c:dLbls>
            <c:dLbl>
              <c:idx val="6"/>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949-4F23-8ADB-CB7581565A79}"/>
                </c:ext>
              </c:extLst>
            </c:dLbl>
            <c:dLbl>
              <c:idx val="7"/>
              <c:layout>
                <c:manualLayout>
                  <c:x val="-4.7618990968896664E-2"/>
                  <c:y val="-9.00310955106515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949-4F23-8ADB-CB7581565A79}"/>
                </c:ext>
              </c:extLst>
            </c:dLbl>
            <c:dLbl>
              <c:idx val="8"/>
              <c:layout>
                <c:manualLayout>
                  <c:x val="-4.7214360184449779E-2"/>
                  <c:y val="-9.103078982597065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AA5-47A1-80ED-B8F7A05DF790}"/>
                </c:ext>
              </c:extLst>
            </c:dLbl>
            <c:dLbl>
              <c:idx val="9"/>
              <c:layout>
                <c:manualLayout>
                  <c:x val="-4.1548636962315803E-2"/>
                  <c:y val="-9.638554216867480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5D4-42AC-8D1E-7F27FE71152C}"/>
                </c:ext>
              </c:extLst>
            </c:dLbl>
            <c:dLbl>
              <c:idx val="10"/>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B0D-4071-A9EA-420F9D4B9B8E}"/>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strRef>
              <c:f>性別!$N$3:$X$3</c:f>
              <c:strCache>
                <c:ptCount val="11"/>
                <c:pt idx="0">
                  <c:v>H26</c:v>
                </c:pt>
                <c:pt idx="1">
                  <c:v>H27</c:v>
                </c:pt>
                <c:pt idx="2">
                  <c:v>H28</c:v>
                </c:pt>
                <c:pt idx="3">
                  <c:v>H29</c:v>
                </c:pt>
                <c:pt idx="4">
                  <c:v>H30</c:v>
                </c:pt>
                <c:pt idx="5">
                  <c:v>R1</c:v>
                </c:pt>
                <c:pt idx="6">
                  <c:v>R2</c:v>
                </c:pt>
                <c:pt idx="7">
                  <c:v>R3</c:v>
                </c:pt>
                <c:pt idx="8">
                  <c:v>R4</c:v>
                </c:pt>
                <c:pt idx="9">
                  <c:v>R5</c:v>
                </c:pt>
                <c:pt idx="10">
                  <c:v>R6</c:v>
                </c:pt>
              </c:strCache>
            </c:strRef>
          </c:cat>
          <c:val>
            <c:numRef>
              <c:f>性別!$N$6:$X$6</c:f>
              <c:numCache>
                <c:formatCode>0.0"%"</c:formatCode>
                <c:ptCount val="11"/>
                <c:pt idx="6">
                  <c:v>0.9</c:v>
                </c:pt>
                <c:pt idx="7">
                  <c:v>0.8</c:v>
                </c:pt>
                <c:pt idx="8">
                  <c:v>1.3</c:v>
                </c:pt>
                <c:pt idx="9">
                  <c:v>1.2</c:v>
                </c:pt>
                <c:pt idx="10">
                  <c:v>1</c:v>
                </c:pt>
              </c:numCache>
            </c:numRef>
          </c:val>
          <c:smooth val="0"/>
          <c:extLst>
            <c:ext xmlns:c16="http://schemas.microsoft.com/office/drawing/2014/chart" uri="{C3380CC4-5D6E-409C-BE32-E72D297353CC}">
              <c16:uniqueId val="{00000005-2949-4F23-8ADB-CB7581565A79}"/>
            </c:ext>
          </c:extLst>
        </c:ser>
        <c:dLbls>
          <c:showLegendKey val="0"/>
          <c:showVal val="0"/>
          <c:showCatName val="0"/>
          <c:showSerName val="0"/>
          <c:showPercent val="0"/>
          <c:showBubbleSize val="0"/>
        </c:dLbls>
        <c:marker val="1"/>
        <c:smooth val="0"/>
        <c:axId val="460909727"/>
        <c:axId val="457530223"/>
      </c:lineChart>
      <c:catAx>
        <c:axId val="46090972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457530223"/>
        <c:crosses val="autoZero"/>
        <c:auto val="1"/>
        <c:lblAlgn val="ctr"/>
        <c:lblOffset val="100"/>
        <c:noMultiLvlLbl val="0"/>
      </c:catAx>
      <c:valAx>
        <c:axId val="457530223"/>
        <c:scaling>
          <c:orientation val="minMax"/>
          <c:max val="80"/>
          <c:min val="0"/>
        </c:scaling>
        <c:delete val="0"/>
        <c:axPos val="l"/>
        <c:majorGridlines>
          <c:spPr>
            <a:ln w="9525" cap="flat" cmpd="sng" algn="ctr">
              <a:noFill/>
              <a:round/>
            </a:ln>
            <a:effectLst/>
          </c:spPr>
        </c:majorGridlines>
        <c:title>
          <c:tx>
            <c:rich>
              <a:bodyPr rot="0" spcFirstLastPara="1" vertOverflow="ellipsis"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r>
                  <a:rPr lang="ja-JP"/>
                  <a:t>（％）</a:t>
                </a:r>
              </a:p>
            </c:rich>
          </c:tx>
          <c:layout>
            <c:manualLayout>
              <c:xMode val="edge"/>
              <c:yMode val="edge"/>
              <c:x val="1.1904761904761904E-2"/>
              <c:y val="2.7022222222222218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title>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460909727"/>
        <c:crosses val="autoZero"/>
        <c:crossBetween val="between"/>
        <c:majorUnit val="20"/>
      </c:valAx>
      <c:spPr>
        <a:noFill/>
        <a:ln>
          <a:solidFill>
            <a:schemeClr val="tx1"/>
          </a:solidFill>
        </a:ln>
        <a:effectLst/>
      </c:spPr>
    </c:plotArea>
    <c:legend>
      <c:legendPos val="b"/>
      <c:layout>
        <c:manualLayout>
          <c:xMode val="edge"/>
          <c:yMode val="edge"/>
          <c:x val="0.23466527527432565"/>
          <c:y val="3.8567141724106919E-2"/>
          <c:w val="0.53572694979392632"/>
          <c:h val="0.117051968503937"/>
        </c:manualLayout>
      </c:layout>
      <c:overlay val="0"/>
      <c:spPr>
        <a:noFill/>
        <a:ln>
          <a:solidFill>
            <a:schemeClr val="tx1"/>
          </a:solidFill>
        </a:ln>
        <a:effectLst/>
      </c:spPr>
      <c:txPr>
        <a:bodyPr rot="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chemeClr val="tx1"/>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F084-4184-82AC-917A64C06103}"/>
              </c:ext>
            </c:extLst>
          </c:dPt>
          <c:dLbls>
            <c:dLbl>
              <c:idx val="0"/>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EA15-4CA9-9BB3-4EAE376F9881}"/>
                </c:ext>
              </c:extLst>
            </c:dLbl>
            <c:dLbl>
              <c:idx val="1"/>
              <c:layout/>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b"/>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3-EA15-4CA9-9BB3-4EAE376F9881}"/>
                </c:ext>
              </c:extLst>
            </c:dLbl>
            <c:dLbl>
              <c:idx val="2"/>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A15-4CA9-9BB3-4EAE376F9881}"/>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まちづくりグラフ!$P$45:$S$45</c:f>
              <c:strCache>
                <c:ptCount val="4"/>
                <c:pt idx="0">
                  <c:v>R4</c:v>
                </c:pt>
                <c:pt idx="1">
                  <c:v>R5</c:v>
                </c:pt>
                <c:pt idx="2">
                  <c:v>R6</c:v>
                </c:pt>
                <c:pt idx="3">
                  <c:v>目標値
(R8)</c:v>
                </c:pt>
              </c:strCache>
            </c:strRef>
          </c:cat>
          <c:val>
            <c:numRef>
              <c:f>まちづくりグラフ!$P$46:$S$46</c:f>
              <c:numCache>
                <c:formatCode>0.0</c:formatCode>
                <c:ptCount val="4"/>
                <c:pt idx="0">
                  <c:v>41</c:v>
                </c:pt>
                <c:pt idx="1">
                  <c:v>60.7</c:v>
                </c:pt>
                <c:pt idx="2">
                  <c:v>61.1</c:v>
                </c:pt>
                <c:pt idx="3">
                  <c:v>53</c:v>
                </c:pt>
              </c:numCache>
            </c:numRef>
          </c:val>
          <c:smooth val="0"/>
          <c:extLst>
            <c:ext xmlns:c16="http://schemas.microsoft.com/office/drawing/2014/chart" uri="{C3380CC4-5D6E-409C-BE32-E72D297353CC}">
              <c16:uniqueId val="{00000002-F084-4184-82AC-917A64C06103}"/>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4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DA25-4DD4-BB0E-328B0E065E08}"/>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A25-4DD4-BB0E-328B0E065E08}"/>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まちづくりグラフ!$P$53:$S$53</c:f>
              <c:strCache>
                <c:ptCount val="4"/>
                <c:pt idx="0">
                  <c:v>R4</c:v>
                </c:pt>
                <c:pt idx="1">
                  <c:v>R5</c:v>
                </c:pt>
                <c:pt idx="2">
                  <c:v>R6</c:v>
                </c:pt>
                <c:pt idx="3">
                  <c:v>目標値
(R8)</c:v>
                </c:pt>
              </c:strCache>
            </c:strRef>
          </c:cat>
          <c:val>
            <c:numRef>
              <c:f>まちづくりグラフ!$P$54:$S$54</c:f>
              <c:numCache>
                <c:formatCode>0.0</c:formatCode>
                <c:ptCount val="4"/>
                <c:pt idx="0">
                  <c:v>70.2</c:v>
                </c:pt>
                <c:pt idx="1">
                  <c:v>68.599999999999994</c:v>
                </c:pt>
                <c:pt idx="2">
                  <c:v>69.099999999999994</c:v>
                </c:pt>
                <c:pt idx="3">
                  <c:v>75.5</c:v>
                </c:pt>
              </c:numCache>
            </c:numRef>
          </c:val>
          <c:smooth val="0"/>
          <c:extLst>
            <c:ext xmlns:c16="http://schemas.microsoft.com/office/drawing/2014/chart" uri="{C3380CC4-5D6E-409C-BE32-E72D297353CC}">
              <c16:uniqueId val="{00000002-DA25-4DD4-BB0E-328B0E065E08}"/>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D149-49A2-9E29-3E53FB43DF9B}"/>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149-49A2-9E29-3E53FB43DF9B}"/>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まちづくりグラフ!$P$61:$S$61</c:f>
              <c:strCache>
                <c:ptCount val="4"/>
                <c:pt idx="0">
                  <c:v>R4</c:v>
                </c:pt>
                <c:pt idx="1">
                  <c:v>R5</c:v>
                </c:pt>
                <c:pt idx="2">
                  <c:v>R6</c:v>
                </c:pt>
                <c:pt idx="3">
                  <c:v>目標値
(R8)</c:v>
                </c:pt>
              </c:strCache>
            </c:strRef>
          </c:cat>
          <c:val>
            <c:numRef>
              <c:f>まちづくりグラフ!$P$62:$S$62</c:f>
              <c:numCache>
                <c:formatCode>0.0</c:formatCode>
                <c:ptCount val="4"/>
                <c:pt idx="0">
                  <c:v>70.099999999999994</c:v>
                </c:pt>
                <c:pt idx="1">
                  <c:v>69.599999999999994</c:v>
                </c:pt>
                <c:pt idx="2">
                  <c:v>70.5</c:v>
                </c:pt>
                <c:pt idx="3">
                  <c:v>75.5</c:v>
                </c:pt>
              </c:numCache>
            </c:numRef>
          </c:val>
          <c:smooth val="0"/>
          <c:extLst>
            <c:ext xmlns:c16="http://schemas.microsoft.com/office/drawing/2014/chart" uri="{C3380CC4-5D6E-409C-BE32-E72D297353CC}">
              <c16:uniqueId val="{00000002-D149-49A2-9E29-3E53FB43DF9B}"/>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0150-4A79-9537-526234A158D2}"/>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50-4A79-9537-526234A158D2}"/>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まちづくりグラフ!$P$69:$S$69</c:f>
              <c:strCache>
                <c:ptCount val="4"/>
                <c:pt idx="0">
                  <c:v>R4</c:v>
                </c:pt>
                <c:pt idx="1">
                  <c:v>R5</c:v>
                </c:pt>
                <c:pt idx="2">
                  <c:v>R6</c:v>
                </c:pt>
                <c:pt idx="3">
                  <c:v>目標値
(R8)</c:v>
                </c:pt>
              </c:strCache>
            </c:strRef>
          </c:cat>
          <c:val>
            <c:numRef>
              <c:f>まちづくりグラフ!$P$70:$S$70</c:f>
              <c:numCache>
                <c:formatCode>0.0</c:formatCode>
                <c:ptCount val="4"/>
                <c:pt idx="0">
                  <c:v>47.1</c:v>
                </c:pt>
                <c:pt idx="1">
                  <c:v>48.6</c:v>
                </c:pt>
                <c:pt idx="2">
                  <c:v>51.6</c:v>
                </c:pt>
                <c:pt idx="3">
                  <c:v>55</c:v>
                </c:pt>
              </c:numCache>
            </c:numRef>
          </c:val>
          <c:smooth val="0"/>
          <c:extLst>
            <c:ext xmlns:c16="http://schemas.microsoft.com/office/drawing/2014/chart" uri="{C3380CC4-5D6E-409C-BE32-E72D297353CC}">
              <c16:uniqueId val="{00000002-0150-4A79-9537-526234A158D2}"/>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70"/>
          <c:min val="4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2061-4C99-9656-6311EB22201A}"/>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061-4C99-9656-6311EB22201A}"/>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まちづくりグラフ!$P$77:$S$77</c:f>
              <c:strCache>
                <c:ptCount val="4"/>
                <c:pt idx="0">
                  <c:v>R4</c:v>
                </c:pt>
                <c:pt idx="1">
                  <c:v>R5</c:v>
                </c:pt>
                <c:pt idx="2">
                  <c:v>R6</c:v>
                </c:pt>
                <c:pt idx="3">
                  <c:v>目標値
(R8)</c:v>
                </c:pt>
              </c:strCache>
            </c:strRef>
          </c:cat>
          <c:val>
            <c:numRef>
              <c:f>まちづくりグラフ!$P$78:$S$78</c:f>
              <c:numCache>
                <c:formatCode>0.0</c:formatCode>
                <c:ptCount val="4"/>
                <c:pt idx="0">
                  <c:v>68.800000000000011</c:v>
                </c:pt>
                <c:pt idx="1">
                  <c:v>70.400000000000006</c:v>
                </c:pt>
                <c:pt idx="2">
                  <c:v>72.2</c:v>
                </c:pt>
                <c:pt idx="3">
                  <c:v>80</c:v>
                </c:pt>
              </c:numCache>
            </c:numRef>
          </c:val>
          <c:smooth val="0"/>
          <c:extLst>
            <c:ext xmlns:c16="http://schemas.microsoft.com/office/drawing/2014/chart" uri="{C3380CC4-5D6E-409C-BE32-E72D297353CC}">
              <c16:uniqueId val="{00000002-2061-4C99-9656-6311EB22201A}"/>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EF64-4B24-A145-0F0D93EDF44A}"/>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まちづくりグラフ!$P$85:$S$85</c:f>
              <c:strCache>
                <c:ptCount val="4"/>
                <c:pt idx="0">
                  <c:v>R4</c:v>
                </c:pt>
                <c:pt idx="1">
                  <c:v>R5</c:v>
                </c:pt>
                <c:pt idx="2">
                  <c:v>R6</c:v>
                </c:pt>
                <c:pt idx="3">
                  <c:v>目標値
(R8)</c:v>
                </c:pt>
              </c:strCache>
            </c:strRef>
          </c:cat>
          <c:val>
            <c:numRef>
              <c:f>まちづくりグラフ!$P$86:$S$86</c:f>
              <c:numCache>
                <c:formatCode>0.0</c:formatCode>
                <c:ptCount val="4"/>
                <c:pt idx="0">
                  <c:v>76.599999999999994</c:v>
                </c:pt>
                <c:pt idx="1">
                  <c:v>79.5</c:v>
                </c:pt>
                <c:pt idx="2">
                  <c:v>80.599999999999994</c:v>
                </c:pt>
                <c:pt idx="3">
                  <c:v>80</c:v>
                </c:pt>
              </c:numCache>
            </c:numRef>
          </c:val>
          <c:smooth val="0"/>
          <c:extLst>
            <c:ext xmlns:c16="http://schemas.microsoft.com/office/drawing/2014/chart" uri="{C3380CC4-5D6E-409C-BE32-E72D297353CC}">
              <c16:uniqueId val="{00000002-EF64-4B24-A145-0F0D93EDF44A}"/>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F779-4652-A07A-4E2665DD15C0}"/>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779-4652-A07A-4E2665DD15C0}"/>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まちづくりグラフ!$P$93:$S$93</c:f>
              <c:strCache>
                <c:ptCount val="4"/>
                <c:pt idx="0">
                  <c:v>R4</c:v>
                </c:pt>
                <c:pt idx="1">
                  <c:v>R5</c:v>
                </c:pt>
                <c:pt idx="2">
                  <c:v>R6</c:v>
                </c:pt>
                <c:pt idx="3">
                  <c:v>目標値
(R8)</c:v>
                </c:pt>
              </c:strCache>
            </c:strRef>
          </c:cat>
          <c:val>
            <c:numRef>
              <c:f>まちづくりグラフ!$P$94:$S$94</c:f>
              <c:numCache>
                <c:formatCode>0.0</c:formatCode>
                <c:ptCount val="4"/>
                <c:pt idx="0">
                  <c:v>77.7</c:v>
                </c:pt>
                <c:pt idx="1">
                  <c:v>75.400000000000006</c:v>
                </c:pt>
                <c:pt idx="2">
                  <c:v>76.400000000000006</c:v>
                </c:pt>
                <c:pt idx="3">
                  <c:v>90</c:v>
                </c:pt>
              </c:numCache>
            </c:numRef>
          </c:val>
          <c:smooth val="0"/>
          <c:extLst>
            <c:ext xmlns:c16="http://schemas.microsoft.com/office/drawing/2014/chart" uri="{C3380CC4-5D6E-409C-BE32-E72D297353CC}">
              <c16:uniqueId val="{00000002-F779-4652-A07A-4E2665DD15C0}"/>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297D-4414-8A9B-7F8074C0437F}"/>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97D-4414-8A9B-7F8074C0437F}"/>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まちづくりグラフ!$P$101:$S$101</c:f>
              <c:strCache>
                <c:ptCount val="4"/>
                <c:pt idx="0">
                  <c:v>R4</c:v>
                </c:pt>
                <c:pt idx="1">
                  <c:v>R5</c:v>
                </c:pt>
                <c:pt idx="2">
                  <c:v>R6</c:v>
                </c:pt>
                <c:pt idx="3">
                  <c:v>目標値
(R8)</c:v>
                </c:pt>
              </c:strCache>
            </c:strRef>
          </c:cat>
          <c:val>
            <c:numRef>
              <c:f>まちづくりグラフ!$P$102:$S$102</c:f>
              <c:numCache>
                <c:formatCode>0.0</c:formatCode>
                <c:ptCount val="4"/>
                <c:pt idx="0">
                  <c:v>81.900000000000006</c:v>
                </c:pt>
                <c:pt idx="1">
                  <c:v>81.7</c:v>
                </c:pt>
                <c:pt idx="2">
                  <c:v>83.6</c:v>
                </c:pt>
                <c:pt idx="3">
                  <c:v>90</c:v>
                </c:pt>
              </c:numCache>
            </c:numRef>
          </c:val>
          <c:smooth val="0"/>
          <c:extLst>
            <c:ext xmlns:c16="http://schemas.microsoft.com/office/drawing/2014/chart" uri="{C3380CC4-5D6E-409C-BE32-E72D297353CC}">
              <c16:uniqueId val="{00000002-297D-4414-8A9B-7F8074C0437F}"/>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8B33-4375-8BF9-A8D42CD9AB4B}"/>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まちづくりグラフ!$P$109:$S$109</c:f>
              <c:strCache>
                <c:ptCount val="4"/>
                <c:pt idx="0">
                  <c:v>R4</c:v>
                </c:pt>
                <c:pt idx="1">
                  <c:v>R5</c:v>
                </c:pt>
                <c:pt idx="2">
                  <c:v>R6</c:v>
                </c:pt>
                <c:pt idx="3">
                  <c:v>目標値
(R8)</c:v>
                </c:pt>
              </c:strCache>
            </c:strRef>
          </c:cat>
          <c:val>
            <c:numRef>
              <c:f>まちづくりグラフ!$P$110:$S$110</c:f>
              <c:numCache>
                <c:formatCode>0.0</c:formatCode>
                <c:ptCount val="4"/>
                <c:pt idx="0">
                  <c:v>87.1</c:v>
                </c:pt>
                <c:pt idx="1">
                  <c:v>91</c:v>
                </c:pt>
                <c:pt idx="2">
                  <c:v>88.8</c:v>
                </c:pt>
                <c:pt idx="3">
                  <c:v>92</c:v>
                </c:pt>
              </c:numCache>
            </c:numRef>
          </c:val>
          <c:smooth val="0"/>
          <c:extLst>
            <c:ext xmlns:c16="http://schemas.microsoft.com/office/drawing/2014/chart" uri="{C3380CC4-5D6E-409C-BE32-E72D297353CC}">
              <c16:uniqueId val="{00000002-8B33-4375-8BF9-A8D42CD9AB4B}"/>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42D7-44BF-84A9-AB43A46197E7}"/>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2D7-44BF-84A9-AB43A46197E7}"/>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まちづくりグラフ!$P$117:$S$117</c:f>
              <c:strCache>
                <c:ptCount val="4"/>
                <c:pt idx="0">
                  <c:v>R4</c:v>
                </c:pt>
                <c:pt idx="1">
                  <c:v>R5</c:v>
                </c:pt>
                <c:pt idx="2">
                  <c:v>R6</c:v>
                </c:pt>
                <c:pt idx="3">
                  <c:v>目標値
(R8)</c:v>
                </c:pt>
              </c:strCache>
            </c:strRef>
          </c:cat>
          <c:val>
            <c:numRef>
              <c:f>まちづくりグラフ!$P$118:$S$118</c:f>
              <c:numCache>
                <c:formatCode>0.0</c:formatCode>
                <c:ptCount val="4"/>
                <c:pt idx="0">
                  <c:v>63.7</c:v>
                </c:pt>
                <c:pt idx="1">
                  <c:v>57.3</c:v>
                </c:pt>
                <c:pt idx="2">
                  <c:v>58.1</c:v>
                </c:pt>
                <c:pt idx="3">
                  <c:v>70</c:v>
                </c:pt>
              </c:numCache>
            </c:numRef>
          </c:val>
          <c:smooth val="0"/>
          <c:extLst>
            <c:ext xmlns:c16="http://schemas.microsoft.com/office/drawing/2014/chart" uri="{C3380CC4-5D6E-409C-BE32-E72D297353CC}">
              <c16:uniqueId val="{00000002-42D7-44BF-84A9-AB43A46197E7}"/>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5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3181161343596"/>
          <c:y val="0.46094829862243553"/>
          <c:w val="0.77668540666328867"/>
          <c:h val="0.45718709717498329"/>
        </c:manualLayout>
      </c:layout>
      <c:barChart>
        <c:barDir val="bar"/>
        <c:grouping val="percentStacked"/>
        <c:varyColors val="0"/>
        <c:ser>
          <c:idx val="0"/>
          <c:order val="0"/>
          <c:tx>
            <c:strRef>
              <c:f>年齢層!$T$5</c:f>
              <c:strCache>
                <c:ptCount val="1"/>
                <c:pt idx="0">
                  <c:v>16～19歳</c:v>
                </c:pt>
              </c:strCache>
            </c:strRef>
          </c:tx>
          <c:spPr>
            <a:pattFill prst="wdDnDiag">
              <a:fgClr>
                <a:srgbClr val="FF0000"/>
              </a:fgClr>
              <a:bgClr>
                <a:schemeClr val="bg1"/>
              </a:bgClr>
            </a:pattFill>
            <a:ln w="9525">
              <a:solidFill>
                <a:schemeClr val="tx1"/>
              </a:solidFill>
            </a:ln>
            <a:effectLst/>
          </c:spPr>
          <c:invertIfNegative val="0"/>
          <c:dLbls>
            <c:dLbl>
              <c:idx val="0"/>
              <c:layout>
                <c:manualLayout>
                  <c:x val="-1.0652897192753892E-2"/>
                  <c:y val="7.210665042226069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193-4468-964F-C0D26D810CAB}"/>
                </c:ext>
              </c:extLst>
            </c:dLbl>
            <c:spPr>
              <a:solidFill>
                <a:schemeClr val="bg1"/>
              </a:solidFill>
              <a:ln>
                <a:noFill/>
              </a:ln>
              <a:effectLst/>
            </c:spPr>
            <c:txPr>
              <a:bodyPr wrap="square" lIns="38100" tIns="19050" rIns="38100" bIns="1905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olidFill>
                      <a:round/>
                    </a:ln>
                    <a:effectLst/>
                  </c:spPr>
                </c15:leaderLines>
              </c:ext>
            </c:extLst>
          </c:dLbls>
          <c:cat>
            <c:strRef>
              <c:f>年齢層!$S$6:$S$7</c:f>
              <c:strCache>
                <c:ptCount val="2"/>
                <c:pt idx="0">
                  <c:v>回答者構成
(n=1,210)</c:v>
                </c:pt>
                <c:pt idx="1">
                  <c:v>調布市人口構成
(n=203,959)</c:v>
                </c:pt>
              </c:strCache>
            </c:strRef>
          </c:cat>
          <c:val>
            <c:numRef>
              <c:f>年齢層!$T$6:$T$7</c:f>
              <c:numCache>
                <c:formatCode>0.0</c:formatCode>
                <c:ptCount val="2"/>
                <c:pt idx="0">
                  <c:v>1.6</c:v>
                </c:pt>
                <c:pt idx="1">
                  <c:v>3.99737202084733</c:v>
                </c:pt>
              </c:numCache>
            </c:numRef>
          </c:val>
          <c:extLst>
            <c:ext xmlns:c16="http://schemas.microsoft.com/office/drawing/2014/chart" uri="{C3380CC4-5D6E-409C-BE32-E72D297353CC}">
              <c16:uniqueId val="{00000001-B7AE-4CD0-98F7-EF86DB1471AC}"/>
            </c:ext>
          </c:extLst>
        </c:ser>
        <c:ser>
          <c:idx val="1"/>
          <c:order val="1"/>
          <c:tx>
            <c:strRef>
              <c:f>年齢層!$U$5</c:f>
              <c:strCache>
                <c:ptCount val="1"/>
                <c:pt idx="0">
                  <c:v>20～29歳</c:v>
                </c:pt>
              </c:strCache>
            </c:strRef>
          </c:tx>
          <c:spPr>
            <a:pattFill prst="smGrid">
              <a:fgClr>
                <a:srgbClr val="FFC000"/>
              </a:fgClr>
              <a:bgClr>
                <a:schemeClr val="bg1"/>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年齢層!$S$6:$S$7</c:f>
              <c:strCache>
                <c:ptCount val="2"/>
                <c:pt idx="0">
                  <c:v>回答者構成
(n=1,210)</c:v>
                </c:pt>
                <c:pt idx="1">
                  <c:v>調布市人口構成
(n=203,959)</c:v>
                </c:pt>
              </c:strCache>
            </c:strRef>
          </c:cat>
          <c:val>
            <c:numRef>
              <c:f>年齢層!$U$6:$U$7</c:f>
              <c:numCache>
                <c:formatCode>0.0</c:formatCode>
                <c:ptCount val="2"/>
                <c:pt idx="0">
                  <c:v>5</c:v>
                </c:pt>
                <c:pt idx="1">
                  <c:v>13.4316210610956</c:v>
                </c:pt>
              </c:numCache>
            </c:numRef>
          </c:val>
          <c:extLst>
            <c:ext xmlns:c16="http://schemas.microsoft.com/office/drawing/2014/chart" uri="{C3380CC4-5D6E-409C-BE32-E72D297353CC}">
              <c16:uniqueId val="{00000002-B7AE-4CD0-98F7-EF86DB1471AC}"/>
            </c:ext>
          </c:extLst>
        </c:ser>
        <c:ser>
          <c:idx val="2"/>
          <c:order val="2"/>
          <c:tx>
            <c:strRef>
              <c:f>年齢層!$V$5</c:f>
              <c:strCache>
                <c:ptCount val="1"/>
                <c:pt idx="0">
                  <c:v>30～39歳</c:v>
                </c:pt>
              </c:strCache>
            </c:strRef>
          </c:tx>
          <c:spPr>
            <a:pattFill prst="ltHorz">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年齢層!$S$6:$S$7</c:f>
              <c:strCache>
                <c:ptCount val="2"/>
                <c:pt idx="0">
                  <c:v>回答者構成
(n=1,210)</c:v>
                </c:pt>
                <c:pt idx="1">
                  <c:v>調布市人口構成
(n=203,959)</c:v>
                </c:pt>
              </c:strCache>
            </c:strRef>
          </c:cat>
          <c:val>
            <c:numRef>
              <c:f>年齢層!$V$6:$V$7</c:f>
              <c:numCache>
                <c:formatCode>0.0</c:formatCode>
                <c:ptCount val="2"/>
                <c:pt idx="0">
                  <c:v>9.4</c:v>
                </c:pt>
                <c:pt idx="1">
                  <c:v>13.9925181041288</c:v>
                </c:pt>
              </c:numCache>
            </c:numRef>
          </c:val>
          <c:extLst>
            <c:ext xmlns:c16="http://schemas.microsoft.com/office/drawing/2014/chart" uri="{C3380CC4-5D6E-409C-BE32-E72D297353CC}">
              <c16:uniqueId val="{00000003-B7AE-4CD0-98F7-EF86DB1471AC}"/>
            </c:ext>
          </c:extLst>
        </c:ser>
        <c:ser>
          <c:idx val="3"/>
          <c:order val="3"/>
          <c:tx>
            <c:strRef>
              <c:f>年齢層!$W$5</c:f>
              <c:strCache>
                <c:ptCount val="1"/>
                <c:pt idx="0">
                  <c:v>40～49歳</c:v>
                </c:pt>
              </c:strCache>
            </c:strRef>
          </c:tx>
          <c:spPr>
            <a:pattFill prst="smCheck">
              <a:fgClr>
                <a:srgbClr val="0070C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年齢層!$S$6:$S$7</c:f>
              <c:strCache>
                <c:ptCount val="2"/>
                <c:pt idx="0">
                  <c:v>回答者構成
(n=1,210)</c:v>
                </c:pt>
                <c:pt idx="1">
                  <c:v>調布市人口構成
(n=203,959)</c:v>
                </c:pt>
              </c:strCache>
            </c:strRef>
          </c:cat>
          <c:val>
            <c:numRef>
              <c:f>年齢層!$W$6:$W$7</c:f>
              <c:numCache>
                <c:formatCode>0.0</c:formatCode>
                <c:ptCount val="2"/>
                <c:pt idx="0">
                  <c:v>16.3</c:v>
                </c:pt>
                <c:pt idx="1">
                  <c:v>17.3956530479165</c:v>
                </c:pt>
              </c:numCache>
            </c:numRef>
          </c:val>
          <c:extLst>
            <c:ext xmlns:c16="http://schemas.microsoft.com/office/drawing/2014/chart" uri="{C3380CC4-5D6E-409C-BE32-E72D297353CC}">
              <c16:uniqueId val="{00000004-B7AE-4CD0-98F7-EF86DB1471AC}"/>
            </c:ext>
          </c:extLst>
        </c:ser>
        <c:ser>
          <c:idx val="4"/>
          <c:order val="4"/>
          <c:tx>
            <c:strRef>
              <c:f>年齢層!$X$5</c:f>
              <c:strCache>
                <c:ptCount val="1"/>
                <c:pt idx="0">
                  <c:v>50～59歳</c:v>
                </c:pt>
              </c:strCache>
            </c:strRef>
          </c:tx>
          <c:spPr>
            <a:pattFill prst="wdUpDiag">
              <a:fgClr>
                <a:srgbClr val="C00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年齢層!$S$6:$S$7</c:f>
              <c:strCache>
                <c:ptCount val="2"/>
                <c:pt idx="0">
                  <c:v>回答者構成
(n=1,210)</c:v>
                </c:pt>
                <c:pt idx="1">
                  <c:v>調布市人口構成
(n=203,959)</c:v>
                </c:pt>
              </c:strCache>
            </c:strRef>
          </c:cat>
          <c:val>
            <c:numRef>
              <c:f>年齢層!$X$6:$X$7</c:f>
              <c:numCache>
                <c:formatCode>0.0</c:formatCode>
                <c:ptCount val="2"/>
                <c:pt idx="0">
                  <c:v>20</c:v>
                </c:pt>
                <c:pt idx="1">
                  <c:v>18.809662726332299</c:v>
                </c:pt>
              </c:numCache>
            </c:numRef>
          </c:val>
          <c:extLst>
            <c:ext xmlns:c16="http://schemas.microsoft.com/office/drawing/2014/chart" uri="{C3380CC4-5D6E-409C-BE32-E72D297353CC}">
              <c16:uniqueId val="{00000005-B7AE-4CD0-98F7-EF86DB1471AC}"/>
            </c:ext>
          </c:extLst>
        </c:ser>
        <c:ser>
          <c:idx val="5"/>
          <c:order val="5"/>
          <c:tx>
            <c:strRef>
              <c:f>年齢層!$Y$5</c:f>
              <c:strCache>
                <c:ptCount val="1"/>
                <c:pt idx="0">
                  <c:v>60～69歳</c:v>
                </c:pt>
              </c:strCache>
            </c:strRef>
          </c:tx>
          <c:spPr>
            <a:pattFill prst="openDmnd">
              <a:fgClr>
                <a:schemeClr val="accent4">
                  <a:lumMod val="50000"/>
                </a:schemeClr>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年齢層!$S$6:$S$7</c:f>
              <c:strCache>
                <c:ptCount val="2"/>
                <c:pt idx="0">
                  <c:v>回答者構成
(n=1,210)</c:v>
                </c:pt>
                <c:pt idx="1">
                  <c:v>調布市人口構成
(n=203,959)</c:v>
                </c:pt>
              </c:strCache>
            </c:strRef>
          </c:cat>
          <c:val>
            <c:numRef>
              <c:f>年齢層!$Y$6:$Y$7</c:f>
              <c:numCache>
                <c:formatCode>0.0</c:formatCode>
                <c:ptCount val="2"/>
                <c:pt idx="0">
                  <c:v>17.2</c:v>
                </c:pt>
                <c:pt idx="1">
                  <c:v>12.1916659720826</c:v>
                </c:pt>
              </c:numCache>
            </c:numRef>
          </c:val>
          <c:extLst>
            <c:ext xmlns:c16="http://schemas.microsoft.com/office/drawing/2014/chart" uri="{C3380CC4-5D6E-409C-BE32-E72D297353CC}">
              <c16:uniqueId val="{00000006-B7AE-4CD0-98F7-EF86DB1471AC}"/>
            </c:ext>
          </c:extLst>
        </c:ser>
        <c:ser>
          <c:idx val="6"/>
          <c:order val="6"/>
          <c:tx>
            <c:strRef>
              <c:f>年齢層!$Z$5</c:f>
              <c:strCache>
                <c:ptCount val="1"/>
                <c:pt idx="0">
                  <c:v>70歳以上</c:v>
                </c:pt>
              </c:strCache>
            </c:strRef>
          </c:tx>
          <c:spPr>
            <a:pattFill prst="ltVert">
              <a:fgClr>
                <a:srgbClr val="00B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年齢層!$S$6:$S$7</c:f>
              <c:strCache>
                <c:ptCount val="2"/>
                <c:pt idx="0">
                  <c:v>回答者構成
(n=1,210)</c:v>
                </c:pt>
                <c:pt idx="1">
                  <c:v>調布市人口構成
(n=203,959)</c:v>
                </c:pt>
              </c:strCache>
            </c:strRef>
          </c:cat>
          <c:val>
            <c:numRef>
              <c:f>年齢層!$Z$6:$Z$7</c:f>
              <c:numCache>
                <c:formatCode>0.0</c:formatCode>
                <c:ptCount val="2"/>
                <c:pt idx="0">
                  <c:v>29.2</c:v>
                </c:pt>
                <c:pt idx="1">
                  <c:v>20.1815070675969</c:v>
                </c:pt>
              </c:numCache>
            </c:numRef>
          </c:val>
          <c:extLst>
            <c:ext xmlns:c16="http://schemas.microsoft.com/office/drawing/2014/chart" uri="{C3380CC4-5D6E-409C-BE32-E72D297353CC}">
              <c16:uniqueId val="{00000007-B7AE-4CD0-98F7-EF86DB1471AC}"/>
            </c:ext>
          </c:extLst>
        </c:ser>
        <c:ser>
          <c:idx val="7"/>
          <c:order val="7"/>
          <c:tx>
            <c:strRef>
              <c:f>年齢層!$AA$5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wrap="square" lIns="38100" tIns="19050" rIns="38100" bIns="19050" anchor="ctr">
                <a:spAutoFit/>
              </a:bodyPr>
              <a:lstStyle/>
              <a:p>
                <a:pPr>
                  <a:defRPr sz="1200" b="1">
                    <a:latin typeface="BIZ UDPゴシック" panose="020B0400000000000000" pitchFamily="50" charset="-128"/>
                    <a:ea typeface="BIZ UDPゴシック" panose="020B0400000000000000"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年齢層!$S$6:$S$7</c:f>
              <c:strCache>
                <c:ptCount val="2"/>
                <c:pt idx="0">
                  <c:v>回答者構成
(n=1,210)</c:v>
                </c:pt>
                <c:pt idx="1">
                  <c:v>調布市人口構成
(n=203,959)</c:v>
                </c:pt>
              </c:strCache>
            </c:strRef>
          </c:cat>
          <c:val>
            <c:numRef>
              <c:f>年齢層!$AA$6:$AA$7</c:f>
              <c:numCache>
                <c:formatCode>0.0</c:formatCode>
                <c:ptCount val="2"/>
                <c:pt idx="0">
                  <c:v>1.4</c:v>
                </c:pt>
                <c:pt idx="1">
                  <c:v>0</c:v>
                </c:pt>
              </c:numCache>
            </c:numRef>
          </c:val>
          <c:extLst>
            <c:ext xmlns:c16="http://schemas.microsoft.com/office/drawing/2014/chart" uri="{C3380CC4-5D6E-409C-BE32-E72D297353CC}">
              <c16:uniqueId val="{0000000A-B7AE-4CD0-98F7-EF86DB1471AC}"/>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2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ajorUnit val="0.2"/>
        <c:minorUnit val="0.1"/>
      </c:valAx>
      <c:spPr>
        <a:noFill/>
        <a:ln>
          <a:solidFill>
            <a:srgbClr val="000000"/>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9970-49E2-BCA0-038A8CF80A63}"/>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970-49E2-BCA0-038A8CF80A63}"/>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まちづくりグラフ!$P$125:$S$125</c:f>
              <c:strCache>
                <c:ptCount val="4"/>
                <c:pt idx="0">
                  <c:v>R4</c:v>
                </c:pt>
                <c:pt idx="1">
                  <c:v>R5</c:v>
                </c:pt>
                <c:pt idx="2">
                  <c:v>R6</c:v>
                </c:pt>
                <c:pt idx="3">
                  <c:v>目標値
(R8)</c:v>
                </c:pt>
              </c:strCache>
            </c:strRef>
          </c:cat>
          <c:val>
            <c:numRef>
              <c:f>まちづくりグラフ!$P$126:$S$126</c:f>
              <c:numCache>
                <c:formatCode>0.0</c:formatCode>
                <c:ptCount val="4"/>
                <c:pt idx="0">
                  <c:v>43.9</c:v>
                </c:pt>
                <c:pt idx="1">
                  <c:v>44.4</c:v>
                </c:pt>
                <c:pt idx="2">
                  <c:v>42.8</c:v>
                </c:pt>
                <c:pt idx="3">
                  <c:v>60</c:v>
                </c:pt>
              </c:numCache>
            </c:numRef>
          </c:val>
          <c:smooth val="0"/>
          <c:extLst>
            <c:ext xmlns:c16="http://schemas.microsoft.com/office/drawing/2014/chart" uri="{C3380CC4-5D6E-409C-BE32-E72D297353CC}">
              <c16:uniqueId val="{00000002-9970-49E2-BCA0-038A8CF80A63}"/>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4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D482-4720-AF58-7D71CEA2CE23}"/>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482-4720-AF58-7D71CEA2CE23}"/>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まちづくりグラフ!$P$133:$S$133</c:f>
              <c:strCache>
                <c:ptCount val="4"/>
                <c:pt idx="0">
                  <c:v>R4</c:v>
                </c:pt>
                <c:pt idx="1">
                  <c:v>R5</c:v>
                </c:pt>
                <c:pt idx="2">
                  <c:v>R6</c:v>
                </c:pt>
                <c:pt idx="3">
                  <c:v>目標値
(R8)</c:v>
                </c:pt>
              </c:strCache>
            </c:strRef>
          </c:cat>
          <c:val>
            <c:numRef>
              <c:f>まちづくりグラフ!$P$134:$S$134</c:f>
              <c:numCache>
                <c:formatCode>0.0</c:formatCode>
                <c:ptCount val="4"/>
                <c:pt idx="0">
                  <c:v>69.8</c:v>
                </c:pt>
                <c:pt idx="1">
                  <c:v>74.8</c:v>
                </c:pt>
                <c:pt idx="2">
                  <c:v>72.400000000000006</c:v>
                </c:pt>
                <c:pt idx="3">
                  <c:v>80</c:v>
                </c:pt>
              </c:numCache>
            </c:numRef>
          </c:val>
          <c:smooth val="0"/>
          <c:extLst>
            <c:ext xmlns:c16="http://schemas.microsoft.com/office/drawing/2014/chart" uri="{C3380CC4-5D6E-409C-BE32-E72D297353CC}">
              <c16:uniqueId val="{00000002-D482-4720-AF58-7D71CEA2CE23}"/>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9FAA-442E-9E4B-543111110F26}"/>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FAA-442E-9E4B-543111110F26}"/>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まちづくりグラフ!$P$141:$S$141</c:f>
              <c:strCache>
                <c:ptCount val="4"/>
                <c:pt idx="0">
                  <c:v>R4</c:v>
                </c:pt>
                <c:pt idx="1">
                  <c:v>R5</c:v>
                </c:pt>
                <c:pt idx="2">
                  <c:v>R6</c:v>
                </c:pt>
                <c:pt idx="3">
                  <c:v>目標値
(R8)</c:v>
                </c:pt>
              </c:strCache>
            </c:strRef>
          </c:cat>
          <c:val>
            <c:numRef>
              <c:f>まちづくりグラフ!$P$142:$S$142</c:f>
              <c:numCache>
                <c:formatCode>0.0</c:formatCode>
                <c:ptCount val="4"/>
                <c:pt idx="0">
                  <c:v>37.5</c:v>
                </c:pt>
                <c:pt idx="1">
                  <c:v>29.7</c:v>
                </c:pt>
                <c:pt idx="2">
                  <c:v>28.6</c:v>
                </c:pt>
                <c:pt idx="3">
                  <c:v>40</c:v>
                </c:pt>
              </c:numCache>
            </c:numRef>
          </c:val>
          <c:smooth val="0"/>
          <c:extLst>
            <c:ext xmlns:c16="http://schemas.microsoft.com/office/drawing/2014/chart" uri="{C3380CC4-5D6E-409C-BE32-E72D297353CC}">
              <c16:uniqueId val="{00000002-9FAA-442E-9E4B-543111110F26}"/>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2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00C6-424E-A660-852B3D835B73}"/>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0C6-424E-A660-852B3D835B73}"/>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まちづくりグラフ!$P$149:$S$149</c:f>
              <c:strCache>
                <c:ptCount val="4"/>
                <c:pt idx="0">
                  <c:v>R4</c:v>
                </c:pt>
                <c:pt idx="1">
                  <c:v>R5</c:v>
                </c:pt>
                <c:pt idx="2">
                  <c:v>R6</c:v>
                </c:pt>
                <c:pt idx="3">
                  <c:v>目標値
(R8)</c:v>
                </c:pt>
              </c:strCache>
            </c:strRef>
          </c:cat>
          <c:val>
            <c:numRef>
              <c:f>まちづくりグラフ!$P$150:$S$150</c:f>
              <c:numCache>
                <c:formatCode>0.0</c:formatCode>
                <c:ptCount val="4"/>
                <c:pt idx="0">
                  <c:v>80.7</c:v>
                </c:pt>
                <c:pt idx="1">
                  <c:v>82.2</c:v>
                </c:pt>
                <c:pt idx="2">
                  <c:v>80.400000000000006</c:v>
                </c:pt>
                <c:pt idx="3">
                  <c:v>85</c:v>
                </c:pt>
              </c:numCache>
            </c:numRef>
          </c:val>
          <c:smooth val="0"/>
          <c:extLst>
            <c:ext xmlns:c16="http://schemas.microsoft.com/office/drawing/2014/chart" uri="{C3380CC4-5D6E-409C-BE32-E72D297353CC}">
              <c16:uniqueId val="{00000002-00C6-424E-A660-852B3D835B73}"/>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100"/>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C0A5-4705-AADF-17E4E5783D09}"/>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まちづくりグラフ!$P$157:$S$157</c:f>
              <c:strCache>
                <c:ptCount val="4"/>
                <c:pt idx="0">
                  <c:v>R4</c:v>
                </c:pt>
                <c:pt idx="1">
                  <c:v>R5</c:v>
                </c:pt>
                <c:pt idx="2">
                  <c:v>R6</c:v>
                </c:pt>
                <c:pt idx="3">
                  <c:v>目標値
(R8)</c:v>
                </c:pt>
              </c:strCache>
            </c:strRef>
          </c:cat>
          <c:val>
            <c:numRef>
              <c:f>まちづくりグラフ!$P$158:$S$158</c:f>
              <c:numCache>
                <c:formatCode>0.0</c:formatCode>
                <c:ptCount val="4"/>
                <c:pt idx="0">
                  <c:v>74.400000000000006</c:v>
                </c:pt>
                <c:pt idx="1">
                  <c:v>74</c:v>
                </c:pt>
                <c:pt idx="2">
                  <c:v>74</c:v>
                </c:pt>
                <c:pt idx="3">
                  <c:v>80</c:v>
                </c:pt>
              </c:numCache>
            </c:numRef>
          </c:val>
          <c:smooth val="0"/>
          <c:extLst>
            <c:ext xmlns:c16="http://schemas.microsoft.com/office/drawing/2014/chart" uri="{C3380CC4-5D6E-409C-BE32-E72D297353CC}">
              <c16:uniqueId val="{00000002-C0A5-4705-AADF-17E4E5783D09}"/>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100"/>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2F5D-4EBA-844E-878DC69AA4FA}"/>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F5D-4EBA-844E-878DC69AA4FA}"/>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まちづくりグラフ!$P$165:$S$165</c:f>
              <c:strCache>
                <c:ptCount val="4"/>
                <c:pt idx="0">
                  <c:v>R4</c:v>
                </c:pt>
                <c:pt idx="1">
                  <c:v>R5</c:v>
                </c:pt>
                <c:pt idx="2">
                  <c:v>R6</c:v>
                </c:pt>
                <c:pt idx="3">
                  <c:v>目標値
(R8)</c:v>
                </c:pt>
              </c:strCache>
            </c:strRef>
          </c:cat>
          <c:val>
            <c:numRef>
              <c:f>まちづくりグラフ!$P$166:$S$166</c:f>
              <c:numCache>
                <c:formatCode>0.0</c:formatCode>
                <c:ptCount val="4"/>
                <c:pt idx="0">
                  <c:v>13.799999999999999</c:v>
                </c:pt>
                <c:pt idx="1">
                  <c:v>15.3</c:v>
                </c:pt>
                <c:pt idx="2">
                  <c:v>15.5</c:v>
                </c:pt>
                <c:pt idx="3">
                  <c:v>25</c:v>
                </c:pt>
              </c:numCache>
            </c:numRef>
          </c:val>
          <c:smooth val="0"/>
          <c:extLst>
            <c:ext xmlns:c16="http://schemas.microsoft.com/office/drawing/2014/chart" uri="{C3380CC4-5D6E-409C-BE32-E72D297353CC}">
              <c16:uniqueId val="{00000002-2F5D-4EBA-844E-878DC69AA4FA}"/>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0F6D-4F11-8614-573AAD30763F}"/>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まちづくりグラフ!$P$173:$S$173</c:f>
              <c:strCache>
                <c:ptCount val="4"/>
                <c:pt idx="0">
                  <c:v>R4</c:v>
                </c:pt>
                <c:pt idx="1">
                  <c:v>R5</c:v>
                </c:pt>
                <c:pt idx="2">
                  <c:v>R6</c:v>
                </c:pt>
                <c:pt idx="3">
                  <c:v>目標値
(R8)</c:v>
                </c:pt>
              </c:strCache>
            </c:strRef>
          </c:cat>
          <c:val>
            <c:numRef>
              <c:f>まちづくりグラフ!$P$174:$S$174</c:f>
              <c:numCache>
                <c:formatCode>0.0</c:formatCode>
                <c:ptCount val="4"/>
                <c:pt idx="0">
                  <c:v>69</c:v>
                </c:pt>
                <c:pt idx="1">
                  <c:v>72.900000000000006</c:v>
                </c:pt>
                <c:pt idx="2">
                  <c:v>71.400000000000006</c:v>
                </c:pt>
                <c:pt idx="3">
                  <c:v>73</c:v>
                </c:pt>
              </c:numCache>
            </c:numRef>
          </c:val>
          <c:smooth val="0"/>
          <c:extLst>
            <c:ext xmlns:c16="http://schemas.microsoft.com/office/drawing/2014/chart" uri="{C3380CC4-5D6E-409C-BE32-E72D297353CC}">
              <c16:uniqueId val="{00000002-0F6D-4F11-8614-573AAD30763F}"/>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03E4-4DED-A9A7-B63967FE906A}"/>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3E4-4DED-A9A7-B63967FE906A}"/>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まちづくりグラフ!$P$181:$S$181</c:f>
              <c:strCache>
                <c:ptCount val="4"/>
                <c:pt idx="0">
                  <c:v>R4</c:v>
                </c:pt>
                <c:pt idx="1">
                  <c:v>R5</c:v>
                </c:pt>
                <c:pt idx="2">
                  <c:v>R6</c:v>
                </c:pt>
                <c:pt idx="3">
                  <c:v>目標値
(R8)</c:v>
                </c:pt>
              </c:strCache>
            </c:strRef>
          </c:cat>
          <c:val>
            <c:numRef>
              <c:f>まちづくりグラフ!$P$182:$S$182</c:f>
              <c:numCache>
                <c:formatCode>0.0</c:formatCode>
                <c:ptCount val="4"/>
                <c:pt idx="0">
                  <c:v>33</c:v>
                </c:pt>
                <c:pt idx="1">
                  <c:v>27</c:v>
                </c:pt>
                <c:pt idx="2">
                  <c:v>25.2</c:v>
                </c:pt>
                <c:pt idx="3">
                  <c:v>50</c:v>
                </c:pt>
              </c:numCache>
            </c:numRef>
          </c:val>
          <c:smooth val="0"/>
          <c:extLst>
            <c:ext xmlns:c16="http://schemas.microsoft.com/office/drawing/2014/chart" uri="{C3380CC4-5D6E-409C-BE32-E72D297353CC}">
              <c16:uniqueId val="{00000002-03E4-4DED-A9A7-B63967FE906A}"/>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50"/>
          <c:min val="2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5CC3-467F-8940-A412B5D4BF19}"/>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CC3-467F-8940-A412B5D4BF19}"/>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まちづくりグラフ!$P$189:$S$189</c:f>
              <c:strCache>
                <c:ptCount val="4"/>
                <c:pt idx="0">
                  <c:v>R4</c:v>
                </c:pt>
                <c:pt idx="1">
                  <c:v>R5</c:v>
                </c:pt>
                <c:pt idx="2">
                  <c:v>R6</c:v>
                </c:pt>
                <c:pt idx="3">
                  <c:v>目標値
(R8)</c:v>
                </c:pt>
              </c:strCache>
            </c:strRef>
          </c:cat>
          <c:val>
            <c:numRef>
              <c:f>まちづくりグラフ!$P$190:$S$190</c:f>
              <c:numCache>
                <c:formatCode>0.0</c:formatCode>
                <c:ptCount val="4"/>
                <c:pt idx="0">
                  <c:v>15.299999999999999</c:v>
                </c:pt>
                <c:pt idx="1">
                  <c:v>20.399999999999999</c:v>
                </c:pt>
                <c:pt idx="2">
                  <c:v>18.399999999999999</c:v>
                </c:pt>
                <c:pt idx="3">
                  <c:v>33</c:v>
                </c:pt>
              </c:numCache>
            </c:numRef>
          </c:val>
          <c:smooth val="0"/>
          <c:extLst>
            <c:ext xmlns:c16="http://schemas.microsoft.com/office/drawing/2014/chart" uri="{C3380CC4-5D6E-409C-BE32-E72D297353CC}">
              <c16:uniqueId val="{00000002-5CC3-467F-8940-A412B5D4BF19}"/>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1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E787-4704-B9C4-D3F4314D9D26}"/>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787-4704-B9C4-D3F4314D9D26}"/>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まちづくりグラフ!$P$197:$S$197</c:f>
              <c:strCache>
                <c:ptCount val="4"/>
                <c:pt idx="0">
                  <c:v>R4</c:v>
                </c:pt>
                <c:pt idx="1">
                  <c:v>R5</c:v>
                </c:pt>
                <c:pt idx="2">
                  <c:v>R6</c:v>
                </c:pt>
                <c:pt idx="3">
                  <c:v>目標値
(R8)</c:v>
                </c:pt>
              </c:strCache>
            </c:strRef>
          </c:cat>
          <c:val>
            <c:numRef>
              <c:f>まちづくりグラフ!$P$198:$S$198</c:f>
              <c:numCache>
                <c:formatCode>0.0</c:formatCode>
                <c:ptCount val="4"/>
                <c:pt idx="0">
                  <c:v>76.5</c:v>
                </c:pt>
                <c:pt idx="1">
                  <c:v>67.2</c:v>
                </c:pt>
                <c:pt idx="2">
                  <c:v>61.4</c:v>
                </c:pt>
                <c:pt idx="3">
                  <c:v>90</c:v>
                </c:pt>
              </c:numCache>
            </c:numRef>
          </c:val>
          <c:smooth val="0"/>
          <c:extLst>
            <c:ext xmlns:c16="http://schemas.microsoft.com/office/drawing/2014/chart" uri="{C3380CC4-5D6E-409C-BE32-E72D297353CC}">
              <c16:uniqueId val="{00000002-E787-4704-B9C4-D3F4314D9D26}"/>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67335534671069E-2"/>
          <c:y val="0.2413376105764557"/>
          <c:w val="0.91360596054525445"/>
          <c:h val="0.55315057839992221"/>
        </c:manualLayout>
      </c:layout>
      <c:barChart>
        <c:barDir val="bar"/>
        <c:grouping val="percentStacked"/>
        <c:varyColors val="0"/>
        <c:ser>
          <c:idx val="0"/>
          <c:order val="0"/>
          <c:tx>
            <c:strRef>
              <c:f>年齢層!$T$5</c:f>
              <c:strCache>
                <c:ptCount val="1"/>
                <c:pt idx="0">
                  <c:v>16～19歳</c:v>
                </c:pt>
              </c:strCache>
            </c:strRef>
          </c:tx>
          <c:spPr>
            <a:pattFill prst="wdDnDiag">
              <a:fgClr>
                <a:srgbClr val="FF0000"/>
              </a:fgClr>
              <a:bgClr>
                <a:schemeClr val="bg1"/>
              </a:bgClr>
            </a:pattFill>
            <a:ln>
              <a:noFill/>
            </a:ln>
            <a:effectLst/>
          </c:spPr>
          <c:invertIfNegative val="0"/>
          <c:dPt>
            <c:idx val="0"/>
            <c:invertIfNegative val="0"/>
            <c:bubble3D val="0"/>
            <c:spPr>
              <a:pattFill prst="wdDnDiag">
                <a:fgClr>
                  <a:srgbClr val="FF0000"/>
                </a:fgClr>
                <a:bgClr>
                  <a:schemeClr val="bg1"/>
                </a:bgClr>
              </a:pattFill>
              <a:ln>
                <a:solidFill>
                  <a:srgbClr val="000000"/>
                </a:solidFill>
              </a:ln>
              <a:effectLst/>
            </c:spPr>
            <c:extLst>
              <c:ext xmlns:c16="http://schemas.microsoft.com/office/drawing/2014/chart" uri="{C3380CC4-5D6E-409C-BE32-E72D297353CC}">
                <c16:uniqueId val="{00000001-38D4-4304-9A08-EA3150B0291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8D4-4304-9A08-EA3150B0291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年齢層!$S$4</c:f>
              <c:strCache>
                <c:ptCount val="1"/>
                <c:pt idx="0">
                  <c:v>凡例</c:v>
                </c:pt>
              </c:strCache>
            </c:strRef>
          </c:cat>
          <c:val>
            <c:numRef>
              <c:f>年齢層!$T$4</c:f>
              <c:numCache>
                <c:formatCode>General</c:formatCode>
                <c:ptCount val="1"/>
                <c:pt idx="0">
                  <c:v>1</c:v>
                </c:pt>
              </c:numCache>
            </c:numRef>
          </c:val>
          <c:extLst>
            <c:ext xmlns:c16="http://schemas.microsoft.com/office/drawing/2014/chart" uri="{C3380CC4-5D6E-409C-BE32-E72D297353CC}">
              <c16:uniqueId val="{00000002-38D4-4304-9A08-EA3150B02911}"/>
            </c:ext>
          </c:extLst>
        </c:ser>
        <c:ser>
          <c:idx val="1"/>
          <c:order val="1"/>
          <c:tx>
            <c:strRef>
              <c:f>年齢層!$U$5</c:f>
              <c:strCache>
                <c:ptCount val="1"/>
                <c:pt idx="0">
                  <c:v>20～29歳</c:v>
                </c:pt>
              </c:strCache>
            </c:strRef>
          </c:tx>
          <c:spPr>
            <a:pattFill prst="smGrid">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年齢層!$S$4</c:f>
              <c:strCache>
                <c:ptCount val="1"/>
                <c:pt idx="0">
                  <c:v>凡例</c:v>
                </c:pt>
              </c:strCache>
            </c:strRef>
          </c:cat>
          <c:val>
            <c:numRef>
              <c:f>年齢層!$U$4</c:f>
              <c:numCache>
                <c:formatCode>General</c:formatCode>
                <c:ptCount val="1"/>
                <c:pt idx="0">
                  <c:v>1</c:v>
                </c:pt>
              </c:numCache>
            </c:numRef>
          </c:val>
          <c:extLst>
            <c:ext xmlns:c16="http://schemas.microsoft.com/office/drawing/2014/chart" uri="{C3380CC4-5D6E-409C-BE32-E72D297353CC}">
              <c16:uniqueId val="{00000003-38D4-4304-9A08-EA3150B02911}"/>
            </c:ext>
          </c:extLst>
        </c:ser>
        <c:ser>
          <c:idx val="2"/>
          <c:order val="2"/>
          <c:tx>
            <c:strRef>
              <c:f>年齢層!$V$5</c:f>
              <c:strCache>
                <c:ptCount val="1"/>
                <c:pt idx="0">
                  <c:v>30～39歳</c:v>
                </c:pt>
              </c:strCache>
            </c:strRef>
          </c:tx>
          <c:spPr>
            <a:pattFill prst="ltHorz">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年齢層!$S$4</c:f>
              <c:strCache>
                <c:ptCount val="1"/>
                <c:pt idx="0">
                  <c:v>凡例</c:v>
                </c:pt>
              </c:strCache>
            </c:strRef>
          </c:cat>
          <c:val>
            <c:numRef>
              <c:f>年齢層!$V$4</c:f>
              <c:numCache>
                <c:formatCode>General</c:formatCode>
                <c:ptCount val="1"/>
                <c:pt idx="0">
                  <c:v>1</c:v>
                </c:pt>
              </c:numCache>
            </c:numRef>
          </c:val>
          <c:extLst>
            <c:ext xmlns:c16="http://schemas.microsoft.com/office/drawing/2014/chart" uri="{C3380CC4-5D6E-409C-BE32-E72D297353CC}">
              <c16:uniqueId val="{00000004-38D4-4304-9A08-EA3150B02911}"/>
            </c:ext>
          </c:extLst>
        </c:ser>
        <c:ser>
          <c:idx val="3"/>
          <c:order val="3"/>
          <c:tx>
            <c:strRef>
              <c:f>年齢層!$W$5</c:f>
              <c:strCache>
                <c:ptCount val="1"/>
                <c:pt idx="0">
                  <c:v>40～49歳</c:v>
                </c:pt>
              </c:strCache>
            </c:strRef>
          </c:tx>
          <c:spPr>
            <a:pattFill prst="smCheck">
              <a:fgClr>
                <a:srgbClr val="0070C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年齢層!$S$4</c:f>
              <c:strCache>
                <c:ptCount val="1"/>
                <c:pt idx="0">
                  <c:v>凡例</c:v>
                </c:pt>
              </c:strCache>
            </c:strRef>
          </c:cat>
          <c:val>
            <c:numRef>
              <c:f>年齢層!$W$4</c:f>
              <c:numCache>
                <c:formatCode>General</c:formatCode>
                <c:ptCount val="1"/>
                <c:pt idx="0">
                  <c:v>1</c:v>
                </c:pt>
              </c:numCache>
            </c:numRef>
          </c:val>
          <c:extLst>
            <c:ext xmlns:c16="http://schemas.microsoft.com/office/drawing/2014/chart" uri="{C3380CC4-5D6E-409C-BE32-E72D297353CC}">
              <c16:uniqueId val="{00000005-38D4-4304-9A08-EA3150B02911}"/>
            </c:ext>
          </c:extLst>
        </c:ser>
        <c:ser>
          <c:idx val="4"/>
          <c:order val="4"/>
          <c:tx>
            <c:strRef>
              <c:f>年齢層!$X$5</c:f>
              <c:strCache>
                <c:ptCount val="1"/>
                <c:pt idx="0">
                  <c:v>50～59歳</c:v>
                </c:pt>
              </c:strCache>
            </c:strRef>
          </c:tx>
          <c:spPr>
            <a:pattFill prst="wdUpDiag">
              <a:fgClr>
                <a:srgbClr val="C00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年齢層!$S$4</c:f>
              <c:strCache>
                <c:ptCount val="1"/>
                <c:pt idx="0">
                  <c:v>凡例</c:v>
                </c:pt>
              </c:strCache>
            </c:strRef>
          </c:cat>
          <c:val>
            <c:numRef>
              <c:f>年齢層!$X$4</c:f>
              <c:numCache>
                <c:formatCode>General</c:formatCode>
                <c:ptCount val="1"/>
                <c:pt idx="0">
                  <c:v>1</c:v>
                </c:pt>
              </c:numCache>
            </c:numRef>
          </c:val>
          <c:extLst>
            <c:ext xmlns:c16="http://schemas.microsoft.com/office/drawing/2014/chart" uri="{C3380CC4-5D6E-409C-BE32-E72D297353CC}">
              <c16:uniqueId val="{00000006-38D4-4304-9A08-EA3150B02911}"/>
            </c:ext>
          </c:extLst>
        </c:ser>
        <c:ser>
          <c:idx val="5"/>
          <c:order val="5"/>
          <c:tx>
            <c:strRef>
              <c:f>年齢層!$Y$5</c:f>
              <c:strCache>
                <c:ptCount val="1"/>
                <c:pt idx="0">
                  <c:v>60～69歳</c:v>
                </c:pt>
              </c:strCache>
            </c:strRef>
          </c:tx>
          <c:spPr>
            <a:pattFill prst="openDmnd">
              <a:fgClr>
                <a:schemeClr val="accent4">
                  <a:lumMod val="50000"/>
                </a:schemeClr>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年齢層!$S$4</c:f>
              <c:strCache>
                <c:ptCount val="1"/>
                <c:pt idx="0">
                  <c:v>凡例</c:v>
                </c:pt>
              </c:strCache>
            </c:strRef>
          </c:cat>
          <c:val>
            <c:numRef>
              <c:f>年齢層!$Y$4</c:f>
              <c:numCache>
                <c:formatCode>General</c:formatCode>
                <c:ptCount val="1"/>
                <c:pt idx="0">
                  <c:v>1</c:v>
                </c:pt>
              </c:numCache>
            </c:numRef>
          </c:val>
          <c:extLst>
            <c:ext xmlns:c16="http://schemas.microsoft.com/office/drawing/2014/chart" uri="{C3380CC4-5D6E-409C-BE32-E72D297353CC}">
              <c16:uniqueId val="{00000007-38D4-4304-9A08-EA3150B02911}"/>
            </c:ext>
          </c:extLst>
        </c:ser>
        <c:ser>
          <c:idx val="6"/>
          <c:order val="6"/>
          <c:tx>
            <c:strRef>
              <c:f>年齢層!$Z$5</c:f>
              <c:strCache>
                <c:ptCount val="1"/>
                <c:pt idx="0">
                  <c:v>70歳以上</c:v>
                </c:pt>
              </c:strCache>
            </c:strRef>
          </c:tx>
          <c:spPr>
            <a:pattFill prst="ltVert">
              <a:fgClr>
                <a:srgbClr val="00B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年齢層!$S$4</c:f>
              <c:strCache>
                <c:ptCount val="1"/>
                <c:pt idx="0">
                  <c:v>凡例</c:v>
                </c:pt>
              </c:strCache>
            </c:strRef>
          </c:cat>
          <c:val>
            <c:numRef>
              <c:f>年齢層!$Z$4</c:f>
              <c:numCache>
                <c:formatCode>General</c:formatCode>
                <c:ptCount val="1"/>
                <c:pt idx="0">
                  <c:v>1</c:v>
                </c:pt>
              </c:numCache>
            </c:numRef>
          </c:val>
          <c:extLst>
            <c:ext xmlns:c16="http://schemas.microsoft.com/office/drawing/2014/chart" uri="{C3380CC4-5D6E-409C-BE32-E72D297353CC}">
              <c16:uniqueId val="{00000008-38D4-4304-9A08-EA3150B02911}"/>
            </c:ext>
          </c:extLst>
        </c:ser>
        <c:ser>
          <c:idx val="7"/>
          <c:order val="7"/>
          <c:tx>
            <c:strRef>
              <c:f>年齢層!$AA$5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年齢層!$S$4</c:f>
              <c:strCache>
                <c:ptCount val="1"/>
                <c:pt idx="0">
                  <c:v>凡例</c:v>
                </c:pt>
              </c:strCache>
            </c:strRef>
          </c:cat>
          <c:val>
            <c:numRef>
              <c:f>年齢層!$AA$4</c:f>
              <c:numCache>
                <c:formatCode>General</c:formatCode>
                <c:ptCount val="1"/>
                <c:pt idx="0">
                  <c:v>1</c:v>
                </c:pt>
              </c:numCache>
            </c:numRef>
          </c:val>
          <c:extLst>
            <c:ext xmlns:c16="http://schemas.microsoft.com/office/drawing/2014/chart" uri="{C3380CC4-5D6E-409C-BE32-E72D297353CC}">
              <c16:uniqueId val="{00000009-38D4-4304-9A08-EA3150B0291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416C-4EB0-80EC-68E24D4B7B27}"/>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まちづくりグラフ!$P$205:$S$205</c:f>
              <c:strCache>
                <c:ptCount val="4"/>
                <c:pt idx="0">
                  <c:v>R4</c:v>
                </c:pt>
                <c:pt idx="1">
                  <c:v>R5</c:v>
                </c:pt>
                <c:pt idx="2">
                  <c:v>R6</c:v>
                </c:pt>
                <c:pt idx="3">
                  <c:v>目標値
(R8)</c:v>
                </c:pt>
              </c:strCache>
            </c:strRef>
          </c:cat>
          <c:val>
            <c:numRef>
              <c:f>まちづくりグラフ!$P$206:$S$206</c:f>
              <c:numCache>
                <c:formatCode>0.0</c:formatCode>
                <c:ptCount val="4"/>
                <c:pt idx="0">
                  <c:v>82.2</c:v>
                </c:pt>
                <c:pt idx="1">
                  <c:v>81.900000000000006</c:v>
                </c:pt>
                <c:pt idx="2">
                  <c:v>82.4</c:v>
                </c:pt>
                <c:pt idx="3">
                  <c:v>85</c:v>
                </c:pt>
              </c:numCache>
            </c:numRef>
          </c:val>
          <c:smooth val="0"/>
          <c:extLst>
            <c:ext xmlns:c16="http://schemas.microsoft.com/office/drawing/2014/chart" uri="{C3380CC4-5D6E-409C-BE32-E72D297353CC}">
              <c16:uniqueId val="{00000002-416C-4EB0-80EC-68E24D4B7B27}"/>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100"/>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338F-40F4-AEAD-A67119DBBA8A}"/>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まちづくりグラフ!$P$213:$S$213</c:f>
              <c:strCache>
                <c:ptCount val="4"/>
                <c:pt idx="0">
                  <c:v>R4</c:v>
                </c:pt>
                <c:pt idx="1">
                  <c:v>R5</c:v>
                </c:pt>
                <c:pt idx="2">
                  <c:v>R6</c:v>
                </c:pt>
                <c:pt idx="3">
                  <c:v>目標値
(R8)</c:v>
                </c:pt>
              </c:strCache>
            </c:strRef>
          </c:cat>
          <c:val>
            <c:numRef>
              <c:f>まちづくりグラフ!$P$214:$S$214</c:f>
              <c:numCache>
                <c:formatCode>0.0</c:formatCode>
                <c:ptCount val="4"/>
                <c:pt idx="0">
                  <c:v>96.5</c:v>
                </c:pt>
                <c:pt idx="1">
                  <c:v>95.7</c:v>
                </c:pt>
                <c:pt idx="2">
                  <c:v>96</c:v>
                </c:pt>
                <c:pt idx="3">
                  <c:v>98.5</c:v>
                </c:pt>
              </c:numCache>
            </c:numRef>
          </c:val>
          <c:smooth val="0"/>
          <c:extLst>
            <c:ext xmlns:c16="http://schemas.microsoft.com/office/drawing/2014/chart" uri="{C3380CC4-5D6E-409C-BE32-E72D297353CC}">
              <c16:uniqueId val="{00000002-338F-40F4-AEAD-A67119DBBA8A}"/>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7583603053717218"/>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BD67-4061-952C-37399BCF7A88}"/>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D67-4061-952C-37399BCF7A88}"/>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まちづくりグラフ!$P$221:$S$221</c:f>
              <c:strCache>
                <c:ptCount val="4"/>
                <c:pt idx="0">
                  <c:v>R4</c:v>
                </c:pt>
                <c:pt idx="1">
                  <c:v>R5</c:v>
                </c:pt>
                <c:pt idx="2">
                  <c:v>R6</c:v>
                </c:pt>
                <c:pt idx="3">
                  <c:v>目標値
(R8)</c:v>
                </c:pt>
              </c:strCache>
            </c:strRef>
          </c:cat>
          <c:val>
            <c:numRef>
              <c:f>まちづくりグラフ!$P$222:$S$222</c:f>
              <c:numCache>
                <c:formatCode>0.0</c:formatCode>
                <c:ptCount val="4"/>
                <c:pt idx="0">
                  <c:v>42.5</c:v>
                </c:pt>
                <c:pt idx="1">
                  <c:v>51.4</c:v>
                </c:pt>
                <c:pt idx="2">
                  <c:v>46.8</c:v>
                </c:pt>
                <c:pt idx="3">
                  <c:v>65</c:v>
                </c:pt>
              </c:numCache>
            </c:numRef>
          </c:val>
          <c:smooth val="0"/>
          <c:extLst>
            <c:ext xmlns:c16="http://schemas.microsoft.com/office/drawing/2014/chart" uri="{C3380CC4-5D6E-409C-BE32-E72D297353CC}">
              <c16:uniqueId val="{00000002-BD67-4061-952C-37399BCF7A88}"/>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4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A69C-4A21-8FF0-CB4C2EE855C6}"/>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まちづくりグラフ!$P$229:$S$229</c:f>
              <c:strCache>
                <c:ptCount val="4"/>
                <c:pt idx="0">
                  <c:v>R4</c:v>
                </c:pt>
                <c:pt idx="1">
                  <c:v>R5</c:v>
                </c:pt>
                <c:pt idx="2">
                  <c:v>R6</c:v>
                </c:pt>
                <c:pt idx="3">
                  <c:v>目標値
(R8)</c:v>
                </c:pt>
              </c:strCache>
            </c:strRef>
          </c:cat>
          <c:val>
            <c:numRef>
              <c:f>まちづくりグラフ!$P$230:$S$230</c:f>
              <c:numCache>
                <c:formatCode>0.0</c:formatCode>
                <c:ptCount val="4"/>
                <c:pt idx="0">
                  <c:v>93.8</c:v>
                </c:pt>
                <c:pt idx="1">
                  <c:v>94.7</c:v>
                </c:pt>
                <c:pt idx="2">
                  <c:v>94.4</c:v>
                </c:pt>
                <c:pt idx="3">
                  <c:v>95</c:v>
                </c:pt>
              </c:numCache>
            </c:numRef>
          </c:val>
          <c:smooth val="0"/>
          <c:extLst>
            <c:ext xmlns:c16="http://schemas.microsoft.com/office/drawing/2014/chart" uri="{C3380CC4-5D6E-409C-BE32-E72D297353CC}">
              <c16:uniqueId val="{00000002-A69C-4A21-8FF0-CB4C2EE855C6}"/>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6279911759603434"/>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A5AA-44F2-A103-EF122F4E9D3F}"/>
              </c:ext>
            </c:extLst>
          </c:dPt>
          <c:dLbls>
            <c:dLbl>
              <c:idx val="3"/>
              <c:layout>
                <c:manualLayout>
                  <c:x val="-5.6469201115485659E-2"/>
                  <c:y val="-0.1072086749294408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5AA-44F2-A103-EF122F4E9D3F}"/>
                </c:ext>
              </c:extLst>
            </c:dLbl>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まちづくりグラフ!$P$237:$S$237</c:f>
              <c:strCache>
                <c:ptCount val="4"/>
                <c:pt idx="0">
                  <c:v>R4</c:v>
                </c:pt>
                <c:pt idx="1">
                  <c:v>R5</c:v>
                </c:pt>
                <c:pt idx="2">
                  <c:v>R6</c:v>
                </c:pt>
                <c:pt idx="3">
                  <c:v>目標値
(R8)</c:v>
                </c:pt>
              </c:strCache>
            </c:strRef>
          </c:cat>
          <c:val>
            <c:numRef>
              <c:f>まちづくりグラフ!$P$238:$S$238</c:f>
              <c:numCache>
                <c:formatCode>0.0</c:formatCode>
                <c:ptCount val="4"/>
                <c:pt idx="0">
                  <c:v>70.300000000000011</c:v>
                </c:pt>
                <c:pt idx="1">
                  <c:v>72.5</c:v>
                </c:pt>
                <c:pt idx="2">
                  <c:v>70.2</c:v>
                </c:pt>
                <c:pt idx="3">
                  <c:v>80</c:v>
                </c:pt>
              </c:numCache>
            </c:numRef>
          </c:val>
          <c:smooth val="0"/>
          <c:extLst>
            <c:ext xmlns:c16="http://schemas.microsoft.com/office/drawing/2014/chart" uri="{C3380CC4-5D6E-409C-BE32-E72D297353CC}">
              <c16:uniqueId val="{00000002-A5AA-44F2-A103-EF122F4E9D3F}"/>
            </c:ext>
          </c:extLst>
        </c:ser>
        <c:dLbls>
          <c:dLblPos val="t"/>
          <c:showLegendKey val="0"/>
          <c:showVal val="1"/>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A0EE-4D9C-82E5-4B1240CE8DC3}"/>
              </c:ext>
            </c:extLst>
          </c:dPt>
          <c:dLbls>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まちづくりグラフ!$P$245:$S$245</c:f>
              <c:strCache>
                <c:ptCount val="4"/>
                <c:pt idx="0">
                  <c:v>R4</c:v>
                </c:pt>
                <c:pt idx="1">
                  <c:v>R5</c:v>
                </c:pt>
                <c:pt idx="2">
                  <c:v>R6</c:v>
                </c:pt>
                <c:pt idx="3">
                  <c:v>目標値
(R8)</c:v>
                </c:pt>
              </c:strCache>
            </c:strRef>
          </c:cat>
          <c:val>
            <c:numRef>
              <c:f>まちづくりグラフ!$P$246:$S$246</c:f>
              <c:numCache>
                <c:formatCode>0.0</c:formatCode>
                <c:ptCount val="4"/>
                <c:pt idx="0">
                  <c:v>89.4</c:v>
                </c:pt>
                <c:pt idx="1">
                  <c:v>88.8</c:v>
                </c:pt>
                <c:pt idx="2">
                  <c:v>89.4</c:v>
                </c:pt>
                <c:pt idx="3">
                  <c:v>90</c:v>
                </c:pt>
              </c:numCache>
            </c:numRef>
          </c:val>
          <c:smooth val="0"/>
          <c:extLst>
            <c:ext xmlns:c16="http://schemas.microsoft.com/office/drawing/2014/chart" uri="{C3380CC4-5D6E-409C-BE32-E72D297353CC}">
              <c16:uniqueId val="{00000002-A0EE-4D9C-82E5-4B1240CE8DC3}"/>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100"/>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6801388277248948"/>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E258-45F0-9530-6E8ACCE00C01}"/>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258-45F0-9530-6E8ACCE00C01}"/>
                </c:ext>
              </c:extLst>
            </c:dLbl>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まちづくりグラフ!$P$253:$S$253</c:f>
              <c:strCache>
                <c:ptCount val="4"/>
                <c:pt idx="0">
                  <c:v>R4</c:v>
                </c:pt>
                <c:pt idx="1">
                  <c:v>R5</c:v>
                </c:pt>
                <c:pt idx="2">
                  <c:v>R6</c:v>
                </c:pt>
                <c:pt idx="3">
                  <c:v>目標値
(R8)</c:v>
                </c:pt>
              </c:strCache>
            </c:strRef>
          </c:cat>
          <c:val>
            <c:numRef>
              <c:f>まちづくりグラフ!$P$254:$S$254</c:f>
              <c:numCache>
                <c:formatCode>0.0</c:formatCode>
                <c:ptCount val="4"/>
                <c:pt idx="0">
                  <c:v>52.7</c:v>
                </c:pt>
                <c:pt idx="1">
                  <c:v>48.3</c:v>
                </c:pt>
                <c:pt idx="2">
                  <c:v>49.5</c:v>
                </c:pt>
                <c:pt idx="3">
                  <c:v>65</c:v>
                </c:pt>
              </c:numCache>
            </c:numRef>
          </c:val>
          <c:smooth val="0"/>
          <c:extLst>
            <c:ext xmlns:c16="http://schemas.microsoft.com/office/drawing/2014/chart" uri="{C3380CC4-5D6E-409C-BE32-E72D297353CC}">
              <c16:uniqueId val="{00000002-E258-45F0-9530-6E8ACCE00C01}"/>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70"/>
          <c:min val="4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7322864794894473"/>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7AEF-4B80-8DA5-93D0444210AE}"/>
              </c:ext>
            </c:extLst>
          </c:dPt>
          <c:dLbls>
            <c:dLbl>
              <c:idx val="3"/>
              <c:layout>
                <c:manualLayout>
                  <c:x val="-5.6469201115485756E-2"/>
                  <c:y val="-9.055637687952980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AEF-4B80-8DA5-93D0444210AE}"/>
                </c:ext>
              </c:extLst>
            </c:dLbl>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まちづくりグラフ!$P$261:$S$261</c:f>
              <c:strCache>
                <c:ptCount val="4"/>
                <c:pt idx="0">
                  <c:v>R4</c:v>
                </c:pt>
                <c:pt idx="1">
                  <c:v>R5</c:v>
                </c:pt>
                <c:pt idx="2">
                  <c:v>R6</c:v>
                </c:pt>
                <c:pt idx="3">
                  <c:v>目標値
(R8)</c:v>
                </c:pt>
              </c:strCache>
            </c:strRef>
          </c:cat>
          <c:val>
            <c:numRef>
              <c:f>まちづくりグラフ!$P$262:$S$262</c:f>
              <c:numCache>
                <c:formatCode>0.0</c:formatCode>
                <c:ptCount val="4"/>
                <c:pt idx="0">
                  <c:v>72.7</c:v>
                </c:pt>
                <c:pt idx="1">
                  <c:v>75.7</c:v>
                </c:pt>
                <c:pt idx="2">
                  <c:v>72.8</c:v>
                </c:pt>
                <c:pt idx="3">
                  <c:v>80</c:v>
                </c:pt>
              </c:numCache>
            </c:numRef>
          </c:val>
          <c:smooth val="0"/>
          <c:extLst>
            <c:ext xmlns:c16="http://schemas.microsoft.com/office/drawing/2014/chart" uri="{C3380CC4-5D6E-409C-BE32-E72D297353CC}">
              <c16:uniqueId val="{00000002-7AEF-4B80-8DA5-93D0444210AE}"/>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1E44-4850-B3CD-2B38E262FB24}"/>
              </c:ext>
            </c:extLst>
          </c:dPt>
          <c:dLbls>
            <c:dLbl>
              <c:idx val="3"/>
              <c:layout>
                <c:manualLayout>
                  <c:x val="-5.6469201115485562E-2"/>
                  <c:y val="-9.888252590448531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E44-4850-B3CD-2B38E262FB24}"/>
                </c:ext>
              </c:extLst>
            </c:dLbl>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まちづくりグラフ!$P$269:$S$269</c:f>
              <c:strCache>
                <c:ptCount val="4"/>
                <c:pt idx="0">
                  <c:v>R4</c:v>
                </c:pt>
                <c:pt idx="1">
                  <c:v>R5</c:v>
                </c:pt>
                <c:pt idx="2">
                  <c:v>R6</c:v>
                </c:pt>
                <c:pt idx="3">
                  <c:v>目標値
(R8)</c:v>
                </c:pt>
              </c:strCache>
            </c:strRef>
          </c:cat>
          <c:val>
            <c:numRef>
              <c:f>まちづくりグラフ!$P$270:$S$270</c:f>
              <c:numCache>
                <c:formatCode>0.0</c:formatCode>
                <c:ptCount val="4"/>
                <c:pt idx="0">
                  <c:v>60.900000000000006</c:v>
                </c:pt>
                <c:pt idx="1">
                  <c:v>65.2</c:v>
                </c:pt>
                <c:pt idx="2">
                  <c:v>65.7</c:v>
                </c:pt>
                <c:pt idx="3">
                  <c:v>70</c:v>
                </c:pt>
              </c:numCache>
            </c:numRef>
          </c:val>
          <c:smooth val="0"/>
          <c:extLst>
            <c:ext xmlns:c16="http://schemas.microsoft.com/office/drawing/2014/chart" uri="{C3380CC4-5D6E-409C-BE32-E72D297353CC}">
              <c16:uniqueId val="{00000002-1E44-4850-B3CD-2B38E262FB24}"/>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80"/>
          <c:min val="5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130B-47B1-B502-4046B55E139E}"/>
              </c:ext>
            </c:extLst>
          </c:dPt>
          <c:dLbls>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まちづくりグラフ!$P$277:$S$277</c:f>
              <c:strCache>
                <c:ptCount val="4"/>
                <c:pt idx="0">
                  <c:v>R4</c:v>
                </c:pt>
                <c:pt idx="1">
                  <c:v>R5</c:v>
                </c:pt>
                <c:pt idx="2">
                  <c:v>R6</c:v>
                </c:pt>
                <c:pt idx="3">
                  <c:v>目標値
(R8)</c:v>
                </c:pt>
              </c:strCache>
            </c:strRef>
          </c:cat>
          <c:val>
            <c:numRef>
              <c:f>まちづくりグラフ!$P$278:$S$278</c:f>
              <c:numCache>
                <c:formatCode>0.0</c:formatCode>
                <c:ptCount val="4"/>
                <c:pt idx="0">
                  <c:v>38.1</c:v>
                </c:pt>
                <c:pt idx="1">
                  <c:v>45.4</c:v>
                </c:pt>
                <c:pt idx="2">
                  <c:v>41.2</c:v>
                </c:pt>
                <c:pt idx="3">
                  <c:v>40</c:v>
                </c:pt>
              </c:numCache>
            </c:numRef>
          </c:val>
          <c:smooth val="0"/>
          <c:extLst>
            <c:ext xmlns:c16="http://schemas.microsoft.com/office/drawing/2014/chart" uri="{C3380CC4-5D6E-409C-BE32-E72D297353CC}">
              <c16:uniqueId val="{00000002-130B-47B1-B502-4046B55E139E}"/>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60"/>
          <c:min val="3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8645473484778567E-2"/>
          <c:y val="0.17141619080778392"/>
          <c:w val="0.88079893898720363"/>
          <c:h val="0.66318330088621424"/>
        </c:manualLayout>
      </c:layout>
      <c:lineChart>
        <c:grouping val="standard"/>
        <c:varyColors val="0"/>
        <c:ser>
          <c:idx val="0"/>
          <c:order val="0"/>
          <c:marker>
            <c:symbol val="diamond"/>
            <c:size val="9"/>
            <c:spPr>
              <a:solidFill>
                <a:srgbClr val="002060"/>
              </a:solidFill>
              <a:ln w="9525">
                <a:solidFill>
                  <a:srgbClr val="002060"/>
                </a:solidFill>
              </a:ln>
              <a:effectLst/>
            </c:spPr>
          </c:marker>
          <c:dLbls>
            <c:spPr>
              <a:noFill/>
              <a:ln>
                <a:noFill/>
              </a:ln>
              <a:effectLst/>
            </c:spPr>
            <c:txPr>
              <a:bodyPr wrap="square" lIns="38100" tIns="19050" rIns="38100" bIns="1905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今後の定住意向!$N$4:$X$4</c:f>
              <c:strCache>
                <c:ptCount val="11"/>
                <c:pt idx="0">
                  <c:v>H26</c:v>
                </c:pt>
                <c:pt idx="1">
                  <c:v>H27</c:v>
                </c:pt>
                <c:pt idx="2">
                  <c:v>H28</c:v>
                </c:pt>
                <c:pt idx="3">
                  <c:v>H29</c:v>
                </c:pt>
                <c:pt idx="4">
                  <c:v>H30</c:v>
                </c:pt>
                <c:pt idx="5">
                  <c:v>R1</c:v>
                </c:pt>
                <c:pt idx="6">
                  <c:v>R2</c:v>
                </c:pt>
                <c:pt idx="7">
                  <c:v>R3</c:v>
                </c:pt>
                <c:pt idx="8">
                  <c:v>R4</c:v>
                </c:pt>
                <c:pt idx="9">
                  <c:v>R5</c:v>
                </c:pt>
                <c:pt idx="10">
                  <c:v>R6</c:v>
                </c:pt>
              </c:strCache>
            </c:strRef>
          </c:cat>
          <c:val>
            <c:numRef>
              <c:f>今後の定住意向!$N$5:$X$5</c:f>
              <c:numCache>
                <c:formatCode>General</c:formatCode>
                <c:ptCount val="11"/>
                <c:pt idx="0">
                  <c:v>86.4</c:v>
                </c:pt>
                <c:pt idx="1">
                  <c:v>85.8</c:v>
                </c:pt>
                <c:pt idx="2">
                  <c:v>85.9</c:v>
                </c:pt>
                <c:pt idx="3">
                  <c:v>85.7</c:v>
                </c:pt>
                <c:pt idx="4">
                  <c:v>85.1</c:v>
                </c:pt>
                <c:pt idx="5" formatCode="0.0">
                  <c:v>89.173372348207764</c:v>
                </c:pt>
                <c:pt idx="6" formatCode="0.0">
                  <c:v>85.84905660377359</c:v>
                </c:pt>
                <c:pt idx="7" formatCode="0.0">
                  <c:v>89.4</c:v>
                </c:pt>
                <c:pt idx="8" formatCode="0.0">
                  <c:v>88.9</c:v>
                </c:pt>
                <c:pt idx="9" formatCode="0.0">
                  <c:v>87.699999999999989</c:v>
                </c:pt>
                <c:pt idx="10" formatCode="0.0">
                  <c:v>88.4</c:v>
                </c:pt>
              </c:numCache>
            </c:numRef>
          </c:val>
          <c:smooth val="0"/>
          <c:extLst>
            <c:ext xmlns:c16="http://schemas.microsoft.com/office/drawing/2014/chart" uri="{C3380CC4-5D6E-409C-BE32-E72D297353CC}">
              <c16:uniqueId val="{00000000-52B7-4B53-B58D-C52FEFB9CA56}"/>
            </c:ext>
          </c:extLst>
        </c:ser>
        <c:dLbls>
          <c:showLegendKey val="0"/>
          <c:showVal val="0"/>
          <c:showCatName val="0"/>
          <c:showSerName val="0"/>
          <c:showPercent val="0"/>
          <c:showBubbleSize val="0"/>
        </c:dLbls>
        <c:marker val="1"/>
        <c:smooth val="0"/>
        <c:axId val="460909727"/>
        <c:axId val="457530223"/>
      </c:lineChart>
      <c:catAx>
        <c:axId val="46090972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457530223"/>
        <c:crosses val="autoZero"/>
        <c:auto val="1"/>
        <c:lblAlgn val="ctr"/>
        <c:lblOffset val="100"/>
        <c:noMultiLvlLbl val="0"/>
      </c:catAx>
      <c:valAx>
        <c:axId val="457530223"/>
        <c:scaling>
          <c:orientation val="minMax"/>
          <c:min val="0"/>
        </c:scaling>
        <c:delete val="0"/>
        <c:axPos val="l"/>
        <c:majorGridlines>
          <c:spPr>
            <a:ln w="9525" cap="flat" cmpd="sng" algn="ctr">
              <a:no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460909727"/>
        <c:crosses val="autoZero"/>
        <c:crossBetween val="between"/>
        <c:majorUnit val="20"/>
      </c:valAx>
      <c:spPr>
        <a:noFill/>
        <a:ln>
          <a:solidFill>
            <a:schemeClr val="tx1"/>
          </a:solidFill>
        </a:ln>
        <a:effectLst/>
      </c:spPr>
    </c:plotArea>
    <c:plotVisOnly val="1"/>
    <c:dispBlanksAs val="gap"/>
    <c:showDLblsOverMax val="0"/>
    <c:extLst/>
  </c:chart>
  <c:spPr>
    <a:solidFill>
      <a:schemeClr val="bg1"/>
    </a:solidFill>
    <a:ln w="9525" cap="flat" cmpd="sng" algn="ctr">
      <a:noFill/>
      <a:round/>
    </a:ln>
    <a:effectLst/>
  </c:spPr>
  <c:txPr>
    <a:bodyPr/>
    <a:lstStyle/>
    <a:p>
      <a:pPr>
        <a:defRPr sz="1100">
          <a:solidFill>
            <a:schemeClr val="tx1"/>
          </a:solidFill>
          <a:latin typeface="ＭＳ ゴシック" panose="020B0609070205080204" pitchFamily="49" charset="-128"/>
          <a:ea typeface="ＭＳ ゴシック" panose="020B0609070205080204" pitchFamily="49" charset="-128"/>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8B58-424E-B60A-BB335514C66D}"/>
              </c:ext>
            </c:extLst>
          </c:dPt>
          <c:dLbls>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まちづくりグラフ!$P$285:$S$285</c:f>
              <c:strCache>
                <c:ptCount val="4"/>
                <c:pt idx="0">
                  <c:v>R4</c:v>
                </c:pt>
                <c:pt idx="1">
                  <c:v>R5</c:v>
                </c:pt>
                <c:pt idx="2">
                  <c:v>R6</c:v>
                </c:pt>
                <c:pt idx="3">
                  <c:v>目標値
(R8)</c:v>
                </c:pt>
              </c:strCache>
            </c:strRef>
          </c:cat>
          <c:val>
            <c:numRef>
              <c:f>まちづくりグラフ!$P$286:$S$286</c:f>
              <c:numCache>
                <c:formatCode>0.0</c:formatCode>
                <c:ptCount val="4"/>
                <c:pt idx="0">
                  <c:v>63.8</c:v>
                </c:pt>
                <c:pt idx="1">
                  <c:v>65.400000000000006</c:v>
                </c:pt>
                <c:pt idx="2">
                  <c:v>65.099999999999994</c:v>
                </c:pt>
                <c:pt idx="3">
                  <c:v>70</c:v>
                </c:pt>
              </c:numCache>
            </c:numRef>
          </c:val>
          <c:smooth val="0"/>
          <c:extLst>
            <c:ext xmlns:c16="http://schemas.microsoft.com/office/drawing/2014/chart" uri="{C3380CC4-5D6E-409C-BE32-E72D297353CC}">
              <c16:uniqueId val="{00000002-8B58-424E-B60A-BB335514C66D}"/>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CB41-48C2-A81D-EDCC51581307}"/>
              </c:ext>
            </c:extLst>
          </c:dPt>
          <c:dLbls>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まちづくりグラフ!$P$293:$S$293</c:f>
              <c:strCache>
                <c:ptCount val="4"/>
                <c:pt idx="0">
                  <c:v>R4</c:v>
                </c:pt>
                <c:pt idx="1">
                  <c:v>R5</c:v>
                </c:pt>
                <c:pt idx="2">
                  <c:v>R6</c:v>
                </c:pt>
                <c:pt idx="3">
                  <c:v>目標値
(R8)</c:v>
                </c:pt>
              </c:strCache>
            </c:strRef>
          </c:cat>
          <c:val>
            <c:numRef>
              <c:f>まちづくりグラフ!$P$294:$S$294</c:f>
              <c:numCache>
                <c:formatCode>0.0</c:formatCode>
                <c:ptCount val="4"/>
                <c:pt idx="0">
                  <c:v>78.5</c:v>
                </c:pt>
                <c:pt idx="1">
                  <c:v>78.5</c:v>
                </c:pt>
                <c:pt idx="2">
                  <c:v>79</c:v>
                </c:pt>
                <c:pt idx="3">
                  <c:v>80</c:v>
                </c:pt>
              </c:numCache>
            </c:numRef>
          </c:val>
          <c:smooth val="0"/>
          <c:extLst>
            <c:ext xmlns:c16="http://schemas.microsoft.com/office/drawing/2014/chart" uri="{C3380CC4-5D6E-409C-BE32-E72D297353CC}">
              <c16:uniqueId val="{00000002-CB41-48C2-A81D-EDCC51581307}"/>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100"/>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0AD0-4F0E-AA81-4BCBEB0931BE}"/>
              </c:ext>
            </c:extLst>
          </c:dPt>
          <c:dLbls>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まちづくりグラフ!$P$301:$S$301</c:f>
              <c:strCache>
                <c:ptCount val="4"/>
                <c:pt idx="0">
                  <c:v>R4</c:v>
                </c:pt>
                <c:pt idx="1">
                  <c:v>R5</c:v>
                </c:pt>
                <c:pt idx="2">
                  <c:v>R6</c:v>
                </c:pt>
                <c:pt idx="3">
                  <c:v>目標値
(R8)</c:v>
                </c:pt>
              </c:strCache>
            </c:strRef>
          </c:cat>
          <c:val>
            <c:numRef>
              <c:f>まちづくりグラフ!$P$302:$S$302</c:f>
              <c:numCache>
                <c:formatCode>0.0</c:formatCode>
                <c:ptCount val="4"/>
                <c:pt idx="0">
                  <c:v>98.3</c:v>
                </c:pt>
                <c:pt idx="1">
                  <c:v>97.5</c:v>
                </c:pt>
                <c:pt idx="2">
                  <c:v>97.3</c:v>
                </c:pt>
                <c:pt idx="3">
                  <c:v>99</c:v>
                </c:pt>
              </c:numCache>
            </c:numRef>
          </c:val>
          <c:smooth val="0"/>
          <c:extLst>
            <c:ext xmlns:c16="http://schemas.microsoft.com/office/drawing/2014/chart" uri="{C3380CC4-5D6E-409C-BE32-E72D297353CC}">
              <c16:uniqueId val="{00000002-0AD0-4F0E-AA81-4BCBEB0931BE}"/>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100"/>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51B1-485A-A90D-002193A34685}"/>
              </c:ext>
            </c:extLst>
          </c:dPt>
          <c:dLbls>
            <c:spPr>
              <a:no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まちづくりグラフ!$P$309:$S$309</c:f>
              <c:strCache>
                <c:ptCount val="4"/>
                <c:pt idx="0">
                  <c:v>R4</c:v>
                </c:pt>
                <c:pt idx="1">
                  <c:v>R5</c:v>
                </c:pt>
                <c:pt idx="2">
                  <c:v>R6</c:v>
                </c:pt>
                <c:pt idx="3">
                  <c:v>目標値
(R8)</c:v>
                </c:pt>
              </c:strCache>
            </c:strRef>
          </c:cat>
          <c:val>
            <c:numRef>
              <c:f>まちづくりグラフ!$P$310:$S$310</c:f>
              <c:numCache>
                <c:formatCode>0.0</c:formatCode>
                <c:ptCount val="4"/>
                <c:pt idx="0">
                  <c:v>14.4</c:v>
                </c:pt>
                <c:pt idx="1">
                  <c:v>18.399999999999999</c:v>
                </c:pt>
                <c:pt idx="2">
                  <c:v>17.7</c:v>
                </c:pt>
                <c:pt idx="3">
                  <c:v>12</c:v>
                </c:pt>
              </c:numCache>
            </c:numRef>
          </c:val>
          <c:smooth val="0"/>
          <c:extLst>
            <c:ext xmlns:c16="http://schemas.microsoft.com/office/drawing/2014/chart" uri="{C3380CC4-5D6E-409C-BE32-E72D297353CC}">
              <c16:uniqueId val="{00000002-51B1-485A-A90D-002193A34685}"/>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30"/>
          <c:min val="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936596857860249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marker>
            <c:bubble3D val="0"/>
            <c:spPr>
              <a:ln>
                <a:noFill/>
              </a:ln>
            </c:spPr>
            <c:extLst>
              <c:ext xmlns:c16="http://schemas.microsoft.com/office/drawing/2014/chart" uri="{C3380CC4-5D6E-409C-BE32-E72D297353CC}">
                <c16:uniqueId val="{00000001-5B12-47AD-8E63-A17123B59A14}"/>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まちづくりグラフ!$P$5:$S$5</c:f>
              <c:strCache>
                <c:ptCount val="4"/>
                <c:pt idx="0">
                  <c:v>R4</c:v>
                </c:pt>
                <c:pt idx="1">
                  <c:v>R5</c:v>
                </c:pt>
                <c:pt idx="2">
                  <c:v>R6</c:v>
                </c:pt>
                <c:pt idx="3">
                  <c:v>目標値
(R8)</c:v>
                </c:pt>
              </c:strCache>
            </c:strRef>
          </c:cat>
          <c:val>
            <c:numRef>
              <c:f>まちづくりグラフ!$P$6:$S$6</c:f>
              <c:numCache>
                <c:formatCode>0.0</c:formatCode>
                <c:ptCount val="4"/>
                <c:pt idx="0">
                  <c:v>68.3</c:v>
                </c:pt>
                <c:pt idx="1">
                  <c:v>72.2</c:v>
                </c:pt>
                <c:pt idx="2">
                  <c:v>70.2</c:v>
                </c:pt>
                <c:pt idx="3">
                  <c:v>75</c:v>
                </c:pt>
              </c:numCache>
            </c:numRef>
          </c:val>
          <c:smooth val="0"/>
          <c:extLst>
            <c:ext xmlns:c16="http://schemas.microsoft.com/office/drawing/2014/chart" uri="{C3380CC4-5D6E-409C-BE32-E72D297353CC}">
              <c16:uniqueId val="{00000002-5B12-47AD-8E63-A17123B59A14}"/>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5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40C9-4FE3-9A40-8DDC276FBE99}"/>
              </c:ext>
            </c:extLst>
          </c:dPt>
          <c:dLbls>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まちづくりグラフ!$P$13:$S$13</c:f>
              <c:strCache>
                <c:ptCount val="4"/>
                <c:pt idx="0">
                  <c:v>R4</c:v>
                </c:pt>
                <c:pt idx="1">
                  <c:v>R5</c:v>
                </c:pt>
                <c:pt idx="2">
                  <c:v>R6</c:v>
                </c:pt>
                <c:pt idx="3">
                  <c:v>目標値
(R8)</c:v>
                </c:pt>
              </c:strCache>
            </c:strRef>
          </c:cat>
          <c:val>
            <c:numRef>
              <c:f>まちづくりグラフ!$P$14:$S$14</c:f>
              <c:numCache>
                <c:formatCode>0.0</c:formatCode>
                <c:ptCount val="4"/>
                <c:pt idx="0">
                  <c:v>68.900000000000006</c:v>
                </c:pt>
                <c:pt idx="1">
                  <c:v>70.8</c:v>
                </c:pt>
                <c:pt idx="2">
                  <c:v>68.8</c:v>
                </c:pt>
                <c:pt idx="3">
                  <c:v>75</c:v>
                </c:pt>
              </c:numCache>
            </c:numRef>
          </c:val>
          <c:smooth val="0"/>
          <c:extLst>
            <c:ext xmlns:c16="http://schemas.microsoft.com/office/drawing/2014/chart" uri="{C3380CC4-5D6E-409C-BE32-E72D297353CC}">
              <c16:uniqueId val="{00000002-40C9-4FE3-9A40-8DDC276FBE99}"/>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F272-4F00-BE44-7581D004439A}"/>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272-4F00-BE44-7581D004439A}"/>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まちづくりグラフ!$P$21:$S$21</c:f>
              <c:strCache>
                <c:ptCount val="4"/>
                <c:pt idx="0">
                  <c:v>R4</c:v>
                </c:pt>
                <c:pt idx="1">
                  <c:v>R5</c:v>
                </c:pt>
                <c:pt idx="2">
                  <c:v>R6</c:v>
                </c:pt>
                <c:pt idx="3">
                  <c:v>目標値
(R8)</c:v>
                </c:pt>
              </c:strCache>
            </c:strRef>
          </c:cat>
          <c:val>
            <c:numRef>
              <c:f>まちづくりグラフ!$P$22:$S$22</c:f>
              <c:numCache>
                <c:formatCode>0.0</c:formatCode>
                <c:ptCount val="4"/>
                <c:pt idx="0">
                  <c:v>81.900000000000006</c:v>
                </c:pt>
                <c:pt idx="1">
                  <c:v>83.1</c:v>
                </c:pt>
                <c:pt idx="2">
                  <c:v>85.6</c:v>
                </c:pt>
                <c:pt idx="3">
                  <c:v>90</c:v>
                </c:pt>
              </c:numCache>
            </c:numRef>
          </c:val>
          <c:smooth val="0"/>
          <c:extLst>
            <c:ext xmlns:c16="http://schemas.microsoft.com/office/drawing/2014/chart" uri="{C3380CC4-5D6E-409C-BE32-E72D297353CC}">
              <c16:uniqueId val="{00000002-F272-4F00-BE44-7581D004439A}"/>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100"/>
          <c:min val="7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30D9-49A3-87DF-8C1E45484A4A}"/>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0D9-49A3-87DF-8C1E45484A4A}"/>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まちづくりグラフ!$P$29:$S$29</c:f>
              <c:strCache>
                <c:ptCount val="4"/>
                <c:pt idx="0">
                  <c:v>R4</c:v>
                </c:pt>
                <c:pt idx="1">
                  <c:v>R5</c:v>
                </c:pt>
                <c:pt idx="2">
                  <c:v>R6</c:v>
                </c:pt>
                <c:pt idx="3">
                  <c:v>目標値
(R8)</c:v>
                </c:pt>
              </c:strCache>
            </c:strRef>
          </c:cat>
          <c:val>
            <c:numRef>
              <c:f>まちづくりグラフ!$P$30:$S$30</c:f>
              <c:numCache>
                <c:formatCode>0.0</c:formatCode>
                <c:ptCount val="4"/>
                <c:pt idx="0">
                  <c:v>69</c:v>
                </c:pt>
                <c:pt idx="1">
                  <c:v>65.2</c:v>
                </c:pt>
                <c:pt idx="2">
                  <c:v>66.900000000000006</c:v>
                </c:pt>
                <c:pt idx="3">
                  <c:v>75</c:v>
                </c:pt>
              </c:numCache>
            </c:numRef>
          </c:val>
          <c:smooth val="0"/>
          <c:extLst>
            <c:ext xmlns:c16="http://schemas.microsoft.com/office/drawing/2014/chart" uri="{C3380CC4-5D6E-409C-BE32-E72D297353CC}">
              <c16:uniqueId val="{00000002-30D9-49A3-87DF-8C1E45484A4A}"/>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ax val="90"/>
          <c:min val="6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1988407699037624E-2"/>
          <c:y val="0.16626664000550709"/>
          <c:w val="0.85758427808246351"/>
          <c:h val="0.50285219774276135"/>
        </c:manualLayout>
      </c:layout>
      <c:lineChart>
        <c:grouping val="standard"/>
        <c:varyColors val="0"/>
        <c:ser>
          <c:idx val="0"/>
          <c:order val="0"/>
          <c:marker>
            <c:spPr>
              <a:solidFill>
                <a:srgbClr val="000088"/>
              </a:solidFill>
            </c:spPr>
          </c:marker>
          <c:dPt>
            <c:idx val="3"/>
            <c:marker>
              <c:symbol val="triangle"/>
              <c:size val="6"/>
              <c:spPr>
                <a:solidFill>
                  <a:srgbClr val="000088"/>
                </a:solidFill>
                <a:ln>
                  <a:solidFill>
                    <a:srgbClr val="616161"/>
                  </a:solidFill>
                </a:ln>
              </c:spPr>
            </c:marker>
            <c:bubble3D val="0"/>
            <c:spPr>
              <a:ln>
                <a:noFill/>
              </a:ln>
            </c:spPr>
            <c:extLst>
              <c:ext xmlns:c16="http://schemas.microsoft.com/office/drawing/2014/chart" uri="{C3380CC4-5D6E-409C-BE32-E72D297353CC}">
                <c16:uniqueId val="{00000001-D126-46AD-B4C9-98CD4420C4F5}"/>
              </c:ext>
            </c:extLst>
          </c:dPt>
          <c:dLbls>
            <c:dLbl>
              <c:idx val="3"/>
              <c:layout/>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126-46AD-B4C9-98CD4420C4F5}"/>
                </c:ext>
              </c:extLst>
            </c:dLbl>
            <c:spPr>
              <a:solidFill>
                <a:schemeClr val="bg1"/>
              </a:solidFill>
              <a:ln>
                <a:noFill/>
              </a:ln>
              <a:effectLst/>
            </c:spPr>
            <c:txPr>
              <a:bodyPr wrap="square" lIns="0" tIns="0" rIns="0" bIns="0" anchor="ctr">
                <a:spAutoFit/>
              </a:bodyPr>
              <a:lstStyle/>
              <a:p>
                <a:pPr>
                  <a:defRPr sz="1200">
                    <a:latin typeface="BIZ UDPゴシック" panose="020B0400000000000000" pitchFamily="50" charset="-128"/>
                    <a:ea typeface="BIZ UDPゴシック" panose="020B0400000000000000"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まちづくりグラフ!$P$37:$S$37</c:f>
              <c:strCache>
                <c:ptCount val="4"/>
                <c:pt idx="0">
                  <c:v>R4</c:v>
                </c:pt>
                <c:pt idx="1">
                  <c:v>R5</c:v>
                </c:pt>
                <c:pt idx="2">
                  <c:v>R6</c:v>
                </c:pt>
                <c:pt idx="3">
                  <c:v>目標値
(R8)</c:v>
                </c:pt>
              </c:strCache>
            </c:strRef>
          </c:cat>
          <c:val>
            <c:numRef>
              <c:f>まちづくりグラフ!$P$38:$S$38</c:f>
              <c:numCache>
                <c:formatCode>0.0</c:formatCode>
                <c:ptCount val="4"/>
                <c:pt idx="0">
                  <c:v>68.8</c:v>
                </c:pt>
                <c:pt idx="1">
                  <c:v>65.7</c:v>
                </c:pt>
                <c:pt idx="2">
                  <c:v>66.8</c:v>
                </c:pt>
                <c:pt idx="3">
                  <c:v>75</c:v>
                </c:pt>
              </c:numCache>
            </c:numRef>
          </c:val>
          <c:smooth val="0"/>
          <c:extLst>
            <c:ext xmlns:c16="http://schemas.microsoft.com/office/drawing/2014/chart" uri="{C3380CC4-5D6E-409C-BE32-E72D297353CC}">
              <c16:uniqueId val="{00000002-D126-46AD-B4C9-98CD4420C4F5}"/>
            </c:ext>
          </c:extLst>
        </c:ser>
        <c:dLbls>
          <c:showLegendKey val="0"/>
          <c:showVal val="0"/>
          <c:showCatName val="0"/>
          <c:showSerName val="0"/>
          <c:showPercent val="0"/>
          <c:showBubbleSize val="0"/>
        </c:dLbls>
        <c:marker val="1"/>
        <c:smooth val="0"/>
        <c:axId val="221763640"/>
        <c:axId val="221766384"/>
      </c:lineChart>
      <c:catAx>
        <c:axId val="221763640"/>
        <c:scaling>
          <c:orientation val="minMax"/>
        </c:scaling>
        <c:delete val="0"/>
        <c:axPos val="b"/>
        <c:numFmt formatCode="General"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221766384"/>
        <c:crosses val="autoZero"/>
        <c:auto val="1"/>
        <c:lblAlgn val="ctr"/>
        <c:lblOffset val="100"/>
        <c:noMultiLvlLbl val="0"/>
      </c:catAx>
      <c:valAx>
        <c:axId val="221766384"/>
        <c:scaling>
          <c:orientation val="minMax"/>
          <c:min val="50"/>
        </c:scaling>
        <c:delete val="0"/>
        <c:axPos val="l"/>
        <c:numFmt formatCode="0_ " sourceLinked="0"/>
        <c:majorTickMark val="in"/>
        <c:minorTickMark val="none"/>
        <c:tickLblPos val="nextTo"/>
        <c:spPr>
          <a:ln w="6350" cap="flat" cmpd="sng" algn="ctr">
            <a:solidFill>
              <a:sysClr val="windowText" lastClr="000000">
                <a:lumMod val="100000"/>
              </a:sysClr>
            </a:solidFill>
            <a:prstDash val="solid"/>
            <a:round/>
            <a:headEnd type="none" w="med" len="med"/>
            <a:tailEnd type="none" w="med" len="med"/>
          </a:ln>
        </c:spPr>
        <c:txPr>
          <a:bodyPr/>
          <a:lstStyle/>
          <a:p>
            <a:pPr>
              <a:defRPr sz="1000">
                <a:latin typeface="BIZ UDPゴシック" panose="020B0400000000000000" pitchFamily="50" charset="-128"/>
                <a:ea typeface="BIZ UDPゴシック" panose="020B0400000000000000" pitchFamily="50" charset="-128"/>
              </a:defRPr>
            </a:pPr>
            <a:endParaRPr lang="ja-JP"/>
          </a:p>
        </c:txPr>
        <c:crossAx val="221763640"/>
        <c:crosses val="autoZero"/>
        <c:crossBetween val="between"/>
        <c:majorUnit val="10"/>
      </c:valAx>
      <c:spPr>
        <a:ln w="6350">
          <a:solidFill>
            <a:schemeClr val="tx1"/>
          </a:solidFill>
        </a:ln>
      </c:spPr>
    </c:plotArea>
    <c:plotVisOnly val="1"/>
    <c:dispBlanksAs val="gap"/>
    <c:showDLblsOverMax val="0"/>
  </c:chart>
  <c:spPr>
    <a:noFill/>
    <a:ln>
      <a:noFill/>
    </a:ln>
  </c:spPr>
  <c:txPr>
    <a:bodyPr/>
    <a:lstStyle/>
    <a:p>
      <a:pPr>
        <a:defRPr>
          <a:latin typeface="HGPｺﾞｼｯｸM" panose="020B0600000000000000" pitchFamily="50" charset="-128"/>
          <a:ea typeface="HGPｺﾞｼｯｸM" panose="020B0600000000000000" pitchFamily="50" charset="-128"/>
        </a:defRPr>
      </a:pPr>
      <a:endParaRPr lang="ja-JP"/>
    </a:p>
  </c:txPr>
  <c:printSettings>
    <c:headerFooter/>
    <c:pageMargins b="0.750000000000003" l="0.70000000000000062" r="0.70000000000000062" t="0.750000000000003" header="0.30000000000000032" footer="0.30000000000000032"/>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7.xml"/><Relationship Id="rId18" Type="http://schemas.openxmlformats.org/officeDocument/2006/relationships/chart" Target="../charts/chart22.xml"/><Relationship Id="rId26" Type="http://schemas.openxmlformats.org/officeDocument/2006/relationships/chart" Target="../charts/chart30.xml"/><Relationship Id="rId39" Type="http://schemas.openxmlformats.org/officeDocument/2006/relationships/chart" Target="../charts/chart43.xml"/><Relationship Id="rId3" Type="http://schemas.openxmlformats.org/officeDocument/2006/relationships/chart" Target="../charts/chart7.xml"/><Relationship Id="rId21" Type="http://schemas.openxmlformats.org/officeDocument/2006/relationships/chart" Target="../charts/chart25.xml"/><Relationship Id="rId34" Type="http://schemas.openxmlformats.org/officeDocument/2006/relationships/chart" Target="../charts/chart38.xml"/><Relationship Id="rId7" Type="http://schemas.openxmlformats.org/officeDocument/2006/relationships/chart" Target="../charts/chart11.xml"/><Relationship Id="rId12" Type="http://schemas.openxmlformats.org/officeDocument/2006/relationships/chart" Target="../charts/chart16.xml"/><Relationship Id="rId17" Type="http://schemas.openxmlformats.org/officeDocument/2006/relationships/chart" Target="../charts/chart21.xml"/><Relationship Id="rId25" Type="http://schemas.openxmlformats.org/officeDocument/2006/relationships/chart" Target="../charts/chart29.xml"/><Relationship Id="rId33" Type="http://schemas.openxmlformats.org/officeDocument/2006/relationships/chart" Target="../charts/chart37.xml"/><Relationship Id="rId38" Type="http://schemas.openxmlformats.org/officeDocument/2006/relationships/chart" Target="../charts/chart42.xml"/><Relationship Id="rId2" Type="http://schemas.openxmlformats.org/officeDocument/2006/relationships/chart" Target="../charts/chart6.xml"/><Relationship Id="rId16" Type="http://schemas.openxmlformats.org/officeDocument/2006/relationships/chart" Target="../charts/chart20.xml"/><Relationship Id="rId20" Type="http://schemas.openxmlformats.org/officeDocument/2006/relationships/chart" Target="../charts/chart24.xml"/><Relationship Id="rId29" Type="http://schemas.openxmlformats.org/officeDocument/2006/relationships/chart" Target="../charts/chart33.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chart" Target="../charts/chart15.xml"/><Relationship Id="rId24" Type="http://schemas.openxmlformats.org/officeDocument/2006/relationships/chart" Target="../charts/chart28.xml"/><Relationship Id="rId32" Type="http://schemas.openxmlformats.org/officeDocument/2006/relationships/chart" Target="../charts/chart36.xml"/><Relationship Id="rId37" Type="http://schemas.openxmlformats.org/officeDocument/2006/relationships/chart" Target="../charts/chart41.xml"/><Relationship Id="rId5" Type="http://schemas.openxmlformats.org/officeDocument/2006/relationships/chart" Target="../charts/chart9.xml"/><Relationship Id="rId15" Type="http://schemas.openxmlformats.org/officeDocument/2006/relationships/chart" Target="../charts/chart19.xml"/><Relationship Id="rId23" Type="http://schemas.openxmlformats.org/officeDocument/2006/relationships/chart" Target="../charts/chart27.xml"/><Relationship Id="rId28" Type="http://schemas.openxmlformats.org/officeDocument/2006/relationships/chart" Target="../charts/chart32.xml"/><Relationship Id="rId36" Type="http://schemas.openxmlformats.org/officeDocument/2006/relationships/chart" Target="../charts/chart40.xml"/><Relationship Id="rId10" Type="http://schemas.openxmlformats.org/officeDocument/2006/relationships/chart" Target="../charts/chart14.xml"/><Relationship Id="rId19" Type="http://schemas.openxmlformats.org/officeDocument/2006/relationships/chart" Target="../charts/chart23.xml"/><Relationship Id="rId31" Type="http://schemas.openxmlformats.org/officeDocument/2006/relationships/chart" Target="../charts/chart35.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 Id="rId22" Type="http://schemas.openxmlformats.org/officeDocument/2006/relationships/chart" Target="../charts/chart26.xml"/><Relationship Id="rId27" Type="http://schemas.openxmlformats.org/officeDocument/2006/relationships/chart" Target="../charts/chart31.xml"/><Relationship Id="rId30" Type="http://schemas.openxmlformats.org/officeDocument/2006/relationships/chart" Target="../charts/chart34.xml"/><Relationship Id="rId35"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xdr:from>
      <xdr:col>2</xdr:col>
      <xdr:colOff>9526</xdr:colOff>
      <xdr:row>2</xdr:row>
      <xdr:rowOff>0</xdr:rowOff>
    </xdr:from>
    <xdr:to>
      <xdr:col>10</xdr:col>
      <xdr:colOff>0</xdr:colOff>
      <xdr:row>11</xdr:row>
      <xdr:rowOff>228600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14</xdr:col>
      <xdr:colOff>0</xdr:colOff>
      <xdr:row>15</xdr:row>
      <xdr:rowOff>9526</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66700" y="495300"/>
          <a:ext cx="8658225" cy="3228976"/>
          <a:chOff x="266700" y="495300"/>
          <a:chExt cx="9324975" cy="3228976"/>
        </a:xfrm>
      </xdr:grpSpPr>
      <xdr:graphicFrame macro="">
        <xdr:nvGraphicFramePr>
          <xdr:cNvPr id="3" name="グラフ 2">
            <a:extLst>
              <a:ext uri="{FF2B5EF4-FFF2-40B4-BE49-F238E27FC236}">
                <a16:creationId xmlns:a16="http://schemas.microsoft.com/office/drawing/2014/main" id="{00000000-0008-0000-0100-000003000000}"/>
              </a:ext>
            </a:extLst>
          </xdr:cNvPr>
          <xdr:cNvGraphicFramePr>
            <a:graphicFrameLocks/>
          </xdr:cNvGraphicFramePr>
        </xdr:nvGraphicFramePr>
        <xdr:xfrm>
          <a:off x="266700" y="495300"/>
          <a:ext cx="9324975" cy="322897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00000000-0008-0000-0100-000004000000}"/>
              </a:ext>
            </a:extLst>
          </xdr:cNvPr>
          <xdr:cNvGraphicFramePr>
            <a:graphicFrameLocks/>
          </xdr:cNvGraphicFramePr>
        </xdr:nvGraphicFramePr>
        <xdr:xfrm>
          <a:off x="1381125" y="752475"/>
          <a:ext cx="7919085" cy="10287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0.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4.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5.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8</xdr:col>
      <xdr:colOff>190504</xdr:colOff>
      <xdr:row>3</xdr:row>
      <xdr:rowOff>28577</xdr:rowOff>
    </xdr:from>
    <xdr:to>
      <xdr:col>13</xdr:col>
      <xdr:colOff>82376</xdr:colOff>
      <xdr:row>12</xdr:row>
      <xdr:rowOff>369801</xdr:rowOff>
    </xdr:to>
    <xdr:pic>
      <xdr:nvPicPr>
        <xdr:cNvPr id="3" name="図 2">
          <a:extLst>
            <a:ext uri="{FF2B5EF4-FFF2-40B4-BE49-F238E27FC236}">
              <a16:creationId xmlns:a16="http://schemas.microsoft.com/office/drawing/2014/main" id="{64D348C4-45C0-F2A3-0DE5-6750EB42AC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91704" y="781052"/>
          <a:ext cx="3692347" cy="3332074"/>
        </a:xfrm>
        <a:prstGeom prst="rect">
          <a:avLst/>
        </a:prstGeom>
        <a:noFill/>
        <a:ln>
          <a:noFill/>
        </a:ln>
      </xdr:spPr>
    </xdr:pic>
    <xdr:clientData/>
  </xdr:twoCellAnchor>
  <xdr:twoCellAnchor editAs="oneCell">
    <xdr:from>
      <xdr:col>13</xdr:col>
      <xdr:colOff>438154</xdr:colOff>
      <xdr:row>3</xdr:row>
      <xdr:rowOff>9529</xdr:rowOff>
    </xdr:from>
    <xdr:to>
      <xdr:col>18</xdr:col>
      <xdr:colOff>624692</xdr:colOff>
      <xdr:row>12</xdr:row>
      <xdr:rowOff>78261</xdr:rowOff>
    </xdr:to>
    <xdr:pic>
      <xdr:nvPicPr>
        <xdr:cNvPr id="6" name="図 5">
          <a:extLst>
            <a:ext uri="{FF2B5EF4-FFF2-40B4-BE49-F238E27FC236}">
              <a16:creationId xmlns:a16="http://schemas.microsoft.com/office/drawing/2014/main" id="{CF08B8BD-3C29-A946-4199-D4160E52CE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39829" y="762004"/>
          <a:ext cx="3615538" cy="3059582"/>
        </a:xfrm>
        <a:prstGeom prst="rect">
          <a:avLst/>
        </a:prstGeom>
        <a:noFill/>
        <a:ln>
          <a:noFill/>
        </a:ln>
      </xdr:spPr>
    </xdr:pic>
    <xdr:clientData/>
  </xdr:twoCellAnchor>
</xdr:wsDr>
</file>

<file path=xl/drawings/drawing30.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4.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5.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6.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7.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8.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39.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1</xdr:colOff>
      <xdr:row>2</xdr:row>
      <xdr:rowOff>9524</xdr:rowOff>
    </xdr:from>
    <xdr:to>
      <xdr:col>10</xdr:col>
      <xdr:colOff>676275</xdr:colOff>
      <xdr:row>17</xdr:row>
      <xdr:rowOff>9524</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41.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42.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43.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44.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5</xdr:col>
      <xdr:colOff>1</xdr:colOff>
      <xdr:row>3</xdr:row>
      <xdr:rowOff>0</xdr:rowOff>
    </xdr:from>
    <xdr:to>
      <xdr:col>11</xdr:col>
      <xdr:colOff>419101</xdr:colOff>
      <xdr:row>7</xdr:row>
      <xdr:rowOff>1315</xdr:rowOff>
    </xdr:to>
    <xdr:graphicFrame macro="">
      <xdr:nvGraphicFramePr>
        <xdr:cNvPr id="2" name="グラフ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448698</xdr:colOff>
      <xdr:row>3</xdr:row>
      <xdr:rowOff>66854</xdr:rowOff>
    </xdr:from>
    <xdr:to>
      <xdr:col>9</xdr:col>
      <xdr:colOff>580126</xdr:colOff>
      <xdr:row>6</xdr:row>
      <xdr:rowOff>217532</xdr:rowOff>
    </xdr:to>
    <xdr:grpSp>
      <xdr:nvGrpSpPr>
        <xdr:cNvPr id="3" name="グループ化 2">
          <a:extLst>
            <a:ext uri="{FF2B5EF4-FFF2-40B4-BE49-F238E27FC236}">
              <a16:creationId xmlns:a16="http://schemas.microsoft.com/office/drawing/2014/main" id="{00000000-0008-0000-0C00-000003000000}"/>
            </a:ext>
          </a:extLst>
        </xdr:cNvPr>
        <xdr:cNvGrpSpPr/>
      </xdr:nvGrpSpPr>
      <xdr:grpSpPr>
        <a:xfrm>
          <a:off x="7459098" y="752654"/>
          <a:ext cx="131428" cy="1293678"/>
          <a:chOff x="0" y="0"/>
          <a:chExt cx="2120671" cy="588821071"/>
        </a:xfrm>
      </xdr:grpSpPr>
      <xdr:sp macro="" textlink="">
        <xdr:nvSpPr>
          <xdr:cNvPr id="4" name="Freeform 52">
            <a:extLst>
              <a:ext uri="{FF2B5EF4-FFF2-40B4-BE49-F238E27FC236}">
                <a16:creationId xmlns:a16="http://schemas.microsoft.com/office/drawing/2014/main" id="{00000000-0008-0000-0C00-00000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5" name="Freeform 52">
            <a:extLst>
              <a:ext uri="{FF2B5EF4-FFF2-40B4-BE49-F238E27FC236}">
                <a16:creationId xmlns:a16="http://schemas.microsoft.com/office/drawing/2014/main" id="{00000000-0008-0000-0C00-00000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11</xdr:row>
      <xdr:rowOff>0</xdr:rowOff>
    </xdr:from>
    <xdr:to>
      <xdr:col>11</xdr:col>
      <xdr:colOff>419101</xdr:colOff>
      <xdr:row>15</xdr:row>
      <xdr:rowOff>1315</xdr:rowOff>
    </xdr:to>
    <xdr:graphicFrame macro="">
      <xdr:nvGraphicFramePr>
        <xdr:cNvPr id="6" name="グラフ 5">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448698</xdr:colOff>
      <xdr:row>11</xdr:row>
      <xdr:rowOff>66854</xdr:rowOff>
    </xdr:from>
    <xdr:to>
      <xdr:col>9</xdr:col>
      <xdr:colOff>580126</xdr:colOff>
      <xdr:row>14</xdr:row>
      <xdr:rowOff>217532</xdr:rowOff>
    </xdr:to>
    <xdr:grpSp>
      <xdr:nvGrpSpPr>
        <xdr:cNvPr id="7" name="グループ化 6">
          <a:extLst>
            <a:ext uri="{FF2B5EF4-FFF2-40B4-BE49-F238E27FC236}">
              <a16:creationId xmlns:a16="http://schemas.microsoft.com/office/drawing/2014/main" id="{00000000-0008-0000-0C00-000007000000}"/>
            </a:ext>
          </a:extLst>
        </xdr:cNvPr>
        <xdr:cNvGrpSpPr/>
      </xdr:nvGrpSpPr>
      <xdr:grpSpPr>
        <a:xfrm>
          <a:off x="7459098" y="3191054"/>
          <a:ext cx="131428" cy="1293678"/>
          <a:chOff x="0" y="0"/>
          <a:chExt cx="2120671" cy="588821071"/>
        </a:xfrm>
      </xdr:grpSpPr>
      <xdr:sp macro="" textlink="">
        <xdr:nvSpPr>
          <xdr:cNvPr id="8" name="Freeform 52">
            <a:extLst>
              <a:ext uri="{FF2B5EF4-FFF2-40B4-BE49-F238E27FC236}">
                <a16:creationId xmlns:a16="http://schemas.microsoft.com/office/drawing/2014/main" id="{00000000-0008-0000-0C00-00000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9" name="Freeform 52">
            <a:extLst>
              <a:ext uri="{FF2B5EF4-FFF2-40B4-BE49-F238E27FC236}">
                <a16:creationId xmlns:a16="http://schemas.microsoft.com/office/drawing/2014/main" id="{00000000-0008-0000-0C00-00000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19</xdr:row>
      <xdr:rowOff>0</xdr:rowOff>
    </xdr:from>
    <xdr:to>
      <xdr:col>11</xdr:col>
      <xdr:colOff>419101</xdr:colOff>
      <xdr:row>23</xdr:row>
      <xdr:rowOff>1315</xdr:rowOff>
    </xdr:to>
    <xdr:graphicFrame macro="">
      <xdr:nvGraphicFramePr>
        <xdr:cNvPr id="10" name="グラフ 9">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448698</xdr:colOff>
      <xdr:row>19</xdr:row>
      <xdr:rowOff>66854</xdr:rowOff>
    </xdr:from>
    <xdr:to>
      <xdr:col>9</xdr:col>
      <xdr:colOff>580126</xdr:colOff>
      <xdr:row>22</xdr:row>
      <xdr:rowOff>217532</xdr:rowOff>
    </xdr:to>
    <xdr:grpSp>
      <xdr:nvGrpSpPr>
        <xdr:cNvPr id="11" name="グループ化 10">
          <a:extLst>
            <a:ext uri="{FF2B5EF4-FFF2-40B4-BE49-F238E27FC236}">
              <a16:creationId xmlns:a16="http://schemas.microsoft.com/office/drawing/2014/main" id="{00000000-0008-0000-0C00-00000B000000}"/>
            </a:ext>
          </a:extLst>
        </xdr:cNvPr>
        <xdr:cNvGrpSpPr/>
      </xdr:nvGrpSpPr>
      <xdr:grpSpPr>
        <a:xfrm>
          <a:off x="7459098" y="5629454"/>
          <a:ext cx="131428" cy="1293678"/>
          <a:chOff x="0" y="0"/>
          <a:chExt cx="2120671" cy="588821071"/>
        </a:xfrm>
      </xdr:grpSpPr>
      <xdr:sp macro="" textlink="">
        <xdr:nvSpPr>
          <xdr:cNvPr id="12" name="Freeform 52">
            <a:extLst>
              <a:ext uri="{FF2B5EF4-FFF2-40B4-BE49-F238E27FC236}">
                <a16:creationId xmlns:a16="http://schemas.microsoft.com/office/drawing/2014/main" id="{00000000-0008-0000-0C00-00000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3" name="Freeform 52">
            <a:extLst>
              <a:ext uri="{FF2B5EF4-FFF2-40B4-BE49-F238E27FC236}">
                <a16:creationId xmlns:a16="http://schemas.microsoft.com/office/drawing/2014/main" id="{00000000-0008-0000-0C00-00000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27</xdr:row>
      <xdr:rowOff>0</xdr:rowOff>
    </xdr:from>
    <xdr:to>
      <xdr:col>11</xdr:col>
      <xdr:colOff>419101</xdr:colOff>
      <xdr:row>31</xdr:row>
      <xdr:rowOff>1315</xdr:rowOff>
    </xdr:to>
    <xdr:graphicFrame macro="">
      <xdr:nvGraphicFramePr>
        <xdr:cNvPr id="14" name="グラフ 13">
          <a:extLst>
            <a:ext uri="{FF2B5EF4-FFF2-40B4-BE49-F238E27FC236}">
              <a16:creationId xmlns:a16="http://schemas.microsoft.com/office/drawing/2014/main"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448698</xdr:colOff>
      <xdr:row>27</xdr:row>
      <xdr:rowOff>66854</xdr:rowOff>
    </xdr:from>
    <xdr:to>
      <xdr:col>9</xdr:col>
      <xdr:colOff>580126</xdr:colOff>
      <xdr:row>30</xdr:row>
      <xdr:rowOff>217532</xdr:rowOff>
    </xdr:to>
    <xdr:grpSp>
      <xdr:nvGrpSpPr>
        <xdr:cNvPr id="15" name="グループ化 14">
          <a:extLst>
            <a:ext uri="{FF2B5EF4-FFF2-40B4-BE49-F238E27FC236}">
              <a16:creationId xmlns:a16="http://schemas.microsoft.com/office/drawing/2014/main" id="{00000000-0008-0000-0C00-00000F000000}"/>
            </a:ext>
          </a:extLst>
        </xdr:cNvPr>
        <xdr:cNvGrpSpPr/>
      </xdr:nvGrpSpPr>
      <xdr:grpSpPr>
        <a:xfrm>
          <a:off x="7459098" y="8067854"/>
          <a:ext cx="131428" cy="1293678"/>
          <a:chOff x="0" y="0"/>
          <a:chExt cx="2120671" cy="588821071"/>
        </a:xfrm>
      </xdr:grpSpPr>
      <xdr:sp macro="" textlink="">
        <xdr:nvSpPr>
          <xdr:cNvPr id="16" name="Freeform 52">
            <a:extLst>
              <a:ext uri="{FF2B5EF4-FFF2-40B4-BE49-F238E27FC236}">
                <a16:creationId xmlns:a16="http://schemas.microsoft.com/office/drawing/2014/main" id="{00000000-0008-0000-0C00-00001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7" name="Freeform 52">
            <a:extLst>
              <a:ext uri="{FF2B5EF4-FFF2-40B4-BE49-F238E27FC236}">
                <a16:creationId xmlns:a16="http://schemas.microsoft.com/office/drawing/2014/main" id="{00000000-0008-0000-0C00-00001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35</xdr:row>
      <xdr:rowOff>0</xdr:rowOff>
    </xdr:from>
    <xdr:to>
      <xdr:col>11</xdr:col>
      <xdr:colOff>419101</xdr:colOff>
      <xdr:row>39</xdr:row>
      <xdr:rowOff>1315</xdr:rowOff>
    </xdr:to>
    <xdr:graphicFrame macro="">
      <xdr:nvGraphicFramePr>
        <xdr:cNvPr id="18" name="グラフ 17">
          <a:extLst>
            <a:ext uri="{FF2B5EF4-FFF2-40B4-BE49-F238E27FC236}">
              <a16:creationId xmlns:a16="http://schemas.microsoft.com/office/drawing/2014/main" id="{00000000-0008-0000-0C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448698</xdr:colOff>
      <xdr:row>35</xdr:row>
      <xdr:rowOff>66854</xdr:rowOff>
    </xdr:from>
    <xdr:to>
      <xdr:col>9</xdr:col>
      <xdr:colOff>580126</xdr:colOff>
      <xdr:row>38</xdr:row>
      <xdr:rowOff>217532</xdr:rowOff>
    </xdr:to>
    <xdr:grpSp>
      <xdr:nvGrpSpPr>
        <xdr:cNvPr id="19" name="グループ化 18">
          <a:extLst>
            <a:ext uri="{FF2B5EF4-FFF2-40B4-BE49-F238E27FC236}">
              <a16:creationId xmlns:a16="http://schemas.microsoft.com/office/drawing/2014/main" id="{00000000-0008-0000-0C00-000013000000}"/>
            </a:ext>
          </a:extLst>
        </xdr:cNvPr>
        <xdr:cNvGrpSpPr/>
      </xdr:nvGrpSpPr>
      <xdr:grpSpPr>
        <a:xfrm>
          <a:off x="7459098" y="10506254"/>
          <a:ext cx="131428" cy="1293678"/>
          <a:chOff x="0" y="0"/>
          <a:chExt cx="2120671" cy="588821071"/>
        </a:xfrm>
      </xdr:grpSpPr>
      <xdr:sp macro="" textlink="">
        <xdr:nvSpPr>
          <xdr:cNvPr id="20" name="Freeform 52">
            <a:extLst>
              <a:ext uri="{FF2B5EF4-FFF2-40B4-BE49-F238E27FC236}">
                <a16:creationId xmlns:a16="http://schemas.microsoft.com/office/drawing/2014/main" id="{00000000-0008-0000-0C00-00001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21" name="Freeform 52">
            <a:extLst>
              <a:ext uri="{FF2B5EF4-FFF2-40B4-BE49-F238E27FC236}">
                <a16:creationId xmlns:a16="http://schemas.microsoft.com/office/drawing/2014/main" id="{00000000-0008-0000-0C00-00001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43</xdr:row>
      <xdr:rowOff>0</xdr:rowOff>
    </xdr:from>
    <xdr:to>
      <xdr:col>11</xdr:col>
      <xdr:colOff>419101</xdr:colOff>
      <xdr:row>47</xdr:row>
      <xdr:rowOff>1315</xdr:rowOff>
    </xdr:to>
    <xdr:graphicFrame macro="">
      <xdr:nvGraphicFramePr>
        <xdr:cNvPr id="22" name="グラフ 21">
          <a:extLst>
            <a:ext uri="{FF2B5EF4-FFF2-40B4-BE49-F238E27FC236}">
              <a16:creationId xmlns:a16="http://schemas.microsoft.com/office/drawing/2014/main" id="{00000000-0008-0000-0C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448698</xdr:colOff>
      <xdr:row>43</xdr:row>
      <xdr:rowOff>66854</xdr:rowOff>
    </xdr:from>
    <xdr:to>
      <xdr:col>9</xdr:col>
      <xdr:colOff>580126</xdr:colOff>
      <xdr:row>46</xdr:row>
      <xdr:rowOff>217532</xdr:rowOff>
    </xdr:to>
    <xdr:grpSp>
      <xdr:nvGrpSpPr>
        <xdr:cNvPr id="23" name="グループ化 22">
          <a:extLst>
            <a:ext uri="{FF2B5EF4-FFF2-40B4-BE49-F238E27FC236}">
              <a16:creationId xmlns:a16="http://schemas.microsoft.com/office/drawing/2014/main" id="{00000000-0008-0000-0C00-000017000000}"/>
            </a:ext>
          </a:extLst>
        </xdr:cNvPr>
        <xdr:cNvGrpSpPr/>
      </xdr:nvGrpSpPr>
      <xdr:grpSpPr>
        <a:xfrm>
          <a:off x="7459098" y="12944654"/>
          <a:ext cx="131428" cy="1293678"/>
          <a:chOff x="0" y="0"/>
          <a:chExt cx="2120671" cy="588821071"/>
        </a:xfrm>
      </xdr:grpSpPr>
      <xdr:sp macro="" textlink="">
        <xdr:nvSpPr>
          <xdr:cNvPr id="24" name="Freeform 52">
            <a:extLst>
              <a:ext uri="{FF2B5EF4-FFF2-40B4-BE49-F238E27FC236}">
                <a16:creationId xmlns:a16="http://schemas.microsoft.com/office/drawing/2014/main" id="{00000000-0008-0000-0C00-00001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25" name="Freeform 52">
            <a:extLst>
              <a:ext uri="{FF2B5EF4-FFF2-40B4-BE49-F238E27FC236}">
                <a16:creationId xmlns:a16="http://schemas.microsoft.com/office/drawing/2014/main" id="{00000000-0008-0000-0C00-00001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51</xdr:row>
      <xdr:rowOff>0</xdr:rowOff>
    </xdr:from>
    <xdr:to>
      <xdr:col>11</xdr:col>
      <xdr:colOff>419101</xdr:colOff>
      <xdr:row>55</xdr:row>
      <xdr:rowOff>1315</xdr:rowOff>
    </xdr:to>
    <xdr:graphicFrame macro="">
      <xdr:nvGraphicFramePr>
        <xdr:cNvPr id="26" name="グラフ 25">
          <a:extLst>
            <a:ext uri="{FF2B5EF4-FFF2-40B4-BE49-F238E27FC236}">
              <a16:creationId xmlns:a16="http://schemas.microsoft.com/office/drawing/2014/main" id="{00000000-0008-0000-0C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448698</xdr:colOff>
      <xdr:row>51</xdr:row>
      <xdr:rowOff>66854</xdr:rowOff>
    </xdr:from>
    <xdr:to>
      <xdr:col>9</xdr:col>
      <xdr:colOff>580126</xdr:colOff>
      <xdr:row>54</xdr:row>
      <xdr:rowOff>217532</xdr:rowOff>
    </xdr:to>
    <xdr:grpSp>
      <xdr:nvGrpSpPr>
        <xdr:cNvPr id="27" name="グループ化 26">
          <a:extLst>
            <a:ext uri="{FF2B5EF4-FFF2-40B4-BE49-F238E27FC236}">
              <a16:creationId xmlns:a16="http://schemas.microsoft.com/office/drawing/2014/main" id="{00000000-0008-0000-0C00-00001B000000}"/>
            </a:ext>
          </a:extLst>
        </xdr:cNvPr>
        <xdr:cNvGrpSpPr/>
      </xdr:nvGrpSpPr>
      <xdr:grpSpPr>
        <a:xfrm>
          <a:off x="7459098" y="15383054"/>
          <a:ext cx="131428" cy="1293678"/>
          <a:chOff x="0" y="0"/>
          <a:chExt cx="2120671" cy="588821071"/>
        </a:xfrm>
      </xdr:grpSpPr>
      <xdr:sp macro="" textlink="">
        <xdr:nvSpPr>
          <xdr:cNvPr id="28" name="Freeform 52">
            <a:extLst>
              <a:ext uri="{FF2B5EF4-FFF2-40B4-BE49-F238E27FC236}">
                <a16:creationId xmlns:a16="http://schemas.microsoft.com/office/drawing/2014/main" id="{00000000-0008-0000-0C00-00001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29" name="Freeform 52">
            <a:extLst>
              <a:ext uri="{FF2B5EF4-FFF2-40B4-BE49-F238E27FC236}">
                <a16:creationId xmlns:a16="http://schemas.microsoft.com/office/drawing/2014/main" id="{00000000-0008-0000-0C00-00001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59</xdr:row>
      <xdr:rowOff>0</xdr:rowOff>
    </xdr:from>
    <xdr:to>
      <xdr:col>11</xdr:col>
      <xdr:colOff>419101</xdr:colOff>
      <xdr:row>63</xdr:row>
      <xdr:rowOff>1315</xdr:rowOff>
    </xdr:to>
    <xdr:graphicFrame macro="">
      <xdr:nvGraphicFramePr>
        <xdr:cNvPr id="30" name="グラフ 29">
          <a:extLst>
            <a:ext uri="{FF2B5EF4-FFF2-40B4-BE49-F238E27FC236}">
              <a16:creationId xmlns:a16="http://schemas.microsoft.com/office/drawing/2014/main" id="{00000000-0008-0000-0C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448698</xdr:colOff>
      <xdr:row>59</xdr:row>
      <xdr:rowOff>66854</xdr:rowOff>
    </xdr:from>
    <xdr:to>
      <xdr:col>9</xdr:col>
      <xdr:colOff>580126</xdr:colOff>
      <xdr:row>62</xdr:row>
      <xdr:rowOff>217532</xdr:rowOff>
    </xdr:to>
    <xdr:grpSp>
      <xdr:nvGrpSpPr>
        <xdr:cNvPr id="31" name="グループ化 30">
          <a:extLst>
            <a:ext uri="{FF2B5EF4-FFF2-40B4-BE49-F238E27FC236}">
              <a16:creationId xmlns:a16="http://schemas.microsoft.com/office/drawing/2014/main" id="{00000000-0008-0000-0C00-00001F000000}"/>
            </a:ext>
          </a:extLst>
        </xdr:cNvPr>
        <xdr:cNvGrpSpPr/>
      </xdr:nvGrpSpPr>
      <xdr:grpSpPr>
        <a:xfrm>
          <a:off x="7459098" y="17821454"/>
          <a:ext cx="131428" cy="1293678"/>
          <a:chOff x="0" y="0"/>
          <a:chExt cx="2120671" cy="588821071"/>
        </a:xfrm>
      </xdr:grpSpPr>
      <xdr:sp macro="" textlink="">
        <xdr:nvSpPr>
          <xdr:cNvPr id="32" name="Freeform 52">
            <a:extLst>
              <a:ext uri="{FF2B5EF4-FFF2-40B4-BE49-F238E27FC236}">
                <a16:creationId xmlns:a16="http://schemas.microsoft.com/office/drawing/2014/main" id="{00000000-0008-0000-0C00-00002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33" name="Freeform 52">
            <a:extLst>
              <a:ext uri="{FF2B5EF4-FFF2-40B4-BE49-F238E27FC236}">
                <a16:creationId xmlns:a16="http://schemas.microsoft.com/office/drawing/2014/main" id="{00000000-0008-0000-0C00-00002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67</xdr:row>
      <xdr:rowOff>0</xdr:rowOff>
    </xdr:from>
    <xdr:to>
      <xdr:col>11</xdr:col>
      <xdr:colOff>419101</xdr:colOff>
      <xdr:row>71</xdr:row>
      <xdr:rowOff>1315</xdr:rowOff>
    </xdr:to>
    <xdr:graphicFrame macro="">
      <xdr:nvGraphicFramePr>
        <xdr:cNvPr id="34" name="グラフ 33">
          <a:extLst>
            <a:ext uri="{FF2B5EF4-FFF2-40B4-BE49-F238E27FC236}">
              <a16:creationId xmlns:a16="http://schemas.microsoft.com/office/drawing/2014/main" id="{00000000-0008-0000-0C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448698</xdr:colOff>
      <xdr:row>67</xdr:row>
      <xdr:rowOff>66854</xdr:rowOff>
    </xdr:from>
    <xdr:to>
      <xdr:col>9</xdr:col>
      <xdr:colOff>580126</xdr:colOff>
      <xdr:row>70</xdr:row>
      <xdr:rowOff>217532</xdr:rowOff>
    </xdr:to>
    <xdr:grpSp>
      <xdr:nvGrpSpPr>
        <xdr:cNvPr id="35" name="グループ化 34">
          <a:extLst>
            <a:ext uri="{FF2B5EF4-FFF2-40B4-BE49-F238E27FC236}">
              <a16:creationId xmlns:a16="http://schemas.microsoft.com/office/drawing/2014/main" id="{00000000-0008-0000-0C00-000023000000}"/>
            </a:ext>
          </a:extLst>
        </xdr:cNvPr>
        <xdr:cNvGrpSpPr/>
      </xdr:nvGrpSpPr>
      <xdr:grpSpPr>
        <a:xfrm>
          <a:off x="7459098" y="20259854"/>
          <a:ext cx="131428" cy="1293678"/>
          <a:chOff x="0" y="0"/>
          <a:chExt cx="2120671" cy="588821071"/>
        </a:xfrm>
      </xdr:grpSpPr>
      <xdr:sp macro="" textlink="">
        <xdr:nvSpPr>
          <xdr:cNvPr id="36" name="Freeform 52">
            <a:extLst>
              <a:ext uri="{FF2B5EF4-FFF2-40B4-BE49-F238E27FC236}">
                <a16:creationId xmlns:a16="http://schemas.microsoft.com/office/drawing/2014/main" id="{00000000-0008-0000-0C00-00002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37" name="Freeform 52">
            <a:extLst>
              <a:ext uri="{FF2B5EF4-FFF2-40B4-BE49-F238E27FC236}">
                <a16:creationId xmlns:a16="http://schemas.microsoft.com/office/drawing/2014/main" id="{00000000-0008-0000-0C00-00002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75</xdr:row>
      <xdr:rowOff>0</xdr:rowOff>
    </xdr:from>
    <xdr:to>
      <xdr:col>11</xdr:col>
      <xdr:colOff>419101</xdr:colOff>
      <xdr:row>79</xdr:row>
      <xdr:rowOff>1315</xdr:rowOff>
    </xdr:to>
    <xdr:graphicFrame macro="">
      <xdr:nvGraphicFramePr>
        <xdr:cNvPr id="38" name="グラフ 37">
          <a:extLst>
            <a:ext uri="{FF2B5EF4-FFF2-40B4-BE49-F238E27FC236}">
              <a16:creationId xmlns:a16="http://schemas.microsoft.com/office/drawing/2014/main" id="{00000000-0008-0000-0C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448698</xdr:colOff>
      <xdr:row>75</xdr:row>
      <xdr:rowOff>66854</xdr:rowOff>
    </xdr:from>
    <xdr:to>
      <xdr:col>9</xdr:col>
      <xdr:colOff>580126</xdr:colOff>
      <xdr:row>78</xdr:row>
      <xdr:rowOff>217532</xdr:rowOff>
    </xdr:to>
    <xdr:grpSp>
      <xdr:nvGrpSpPr>
        <xdr:cNvPr id="39" name="グループ化 38">
          <a:extLst>
            <a:ext uri="{FF2B5EF4-FFF2-40B4-BE49-F238E27FC236}">
              <a16:creationId xmlns:a16="http://schemas.microsoft.com/office/drawing/2014/main" id="{00000000-0008-0000-0C00-000027000000}"/>
            </a:ext>
          </a:extLst>
        </xdr:cNvPr>
        <xdr:cNvGrpSpPr/>
      </xdr:nvGrpSpPr>
      <xdr:grpSpPr>
        <a:xfrm>
          <a:off x="7459098" y="22698254"/>
          <a:ext cx="131428" cy="1293678"/>
          <a:chOff x="0" y="0"/>
          <a:chExt cx="2120671" cy="588821071"/>
        </a:xfrm>
      </xdr:grpSpPr>
      <xdr:sp macro="" textlink="">
        <xdr:nvSpPr>
          <xdr:cNvPr id="40" name="Freeform 52">
            <a:extLst>
              <a:ext uri="{FF2B5EF4-FFF2-40B4-BE49-F238E27FC236}">
                <a16:creationId xmlns:a16="http://schemas.microsoft.com/office/drawing/2014/main" id="{00000000-0008-0000-0C00-00002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41" name="Freeform 52">
            <a:extLst>
              <a:ext uri="{FF2B5EF4-FFF2-40B4-BE49-F238E27FC236}">
                <a16:creationId xmlns:a16="http://schemas.microsoft.com/office/drawing/2014/main" id="{00000000-0008-0000-0C00-00002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83</xdr:row>
      <xdr:rowOff>0</xdr:rowOff>
    </xdr:from>
    <xdr:to>
      <xdr:col>11</xdr:col>
      <xdr:colOff>419101</xdr:colOff>
      <xdr:row>87</xdr:row>
      <xdr:rowOff>1315</xdr:rowOff>
    </xdr:to>
    <xdr:graphicFrame macro="">
      <xdr:nvGraphicFramePr>
        <xdr:cNvPr id="42" name="グラフ 41">
          <a:extLst>
            <a:ext uri="{FF2B5EF4-FFF2-40B4-BE49-F238E27FC236}">
              <a16:creationId xmlns:a16="http://schemas.microsoft.com/office/drawing/2014/main" id="{00000000-0008-0000-0C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448698</xdr:colOff>
      <xdr:row>83</xdr:row>
      <xdr:rowOff>66854</xdr:rowOff>
    </xdr:from>
    <xdr:to>
      <xdr:col>9</xdr:col>
      <xdr:colOff>580126</xdr:colOff>
      <xdr:row>86</xdr:row>
      <xdr:rowOff>217532</xdr:rowOff>
    </xdr:to>
    <xdr:grpSp>
      <xdr:nvGrpSpPr>
        <xdr:cNvPr id="43" name="グループ化 42">
          <a:extLst>
            <a:ext uri="{FF2B5EF4-FFF2-40B4-BE49-F238E27FC236}">
              <a16:creationId xmlns:a16="http://schemas.microsoft.com/office/drawing/2014/main" id="{00000000-0008-0000-0C00-00002B000000}"/>
            </a:ext>
          </a:extLst>
        </xdr:cNvPr>
        <xdr:cNvGrpSpPr/>
      </xdr:nvGrpSpPr>
      <xdr:grpSpPr>
        <a:xfrm>
          <a:off x="7459098" y="25136654"/>
          <a:ext cx="131428" cy="1293678"/>
          <a:chOff x="0" y="0"/>
          <a:chExt cx="2120671" cy="588821071"/>
        </a:xfrm>
      </xdr:grpSpPr>
      <xdr:sp macro="" textlink="">
        <xdr:nvSpPr>
          <xdr:cNvPr id="44" name="Freeform 52">
            <a:extLst>
              <a:ext uri="{FF2B5EF4-FFF2-40B4-BE49-F238E27FC236}">
                <a16:creationId xmlns:a16="http://schemas.microsoft.com/office/drawing/2014/main" id="{00000000-0008-0000-0C00-00002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45" name="Freeform 52">
            <a:extLst>
              <a:ext uri="{FF2B5EF4-FFF2-40B4-BE49-F238E27FC236}">
                <a16:creationId xmlns:a16="http://schemas.microsoft.com/office/drawing/2014/main" id="{00000000-0008-0000-0C00-00002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91</xdr:row>
      <xdr:rowOff>0</xdr:rowOff>
    </xdr:from>
    <xdr:to>
      <xdr:col>11</xdr:col>
      <xdr:colOff>419101</xdr:colOff>
      <xdr:row>95</xdr:row>
      <xdr:rowOff>1315</xdr:rowOff>
    </xdr:to>
    <xdr:graphicFrame macro="">
      <xdr:nvGraphicFramePr>
        <xdr:cNvPr id="46" name="グラフ 45">
          <a:extLst>
            <a:ext uri="{FF2B5EF4-FFF2-40B4-BE49-F238E27FC236}">
              <a16:creationId xmlns:a16="http://schemas.microsoft.com/office/drawing/2014/main" id="{00000000-0008-0000-0C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448698</xdr:colOff>
      <xdr:row>91</xdr:row>
      <xdr:rowOff>66854</xdr:rowOff>
    </xdr:from>
    <xdr:to>
      <xdr:col>9</xdr:col>
      <xdr:colOff>580126</xdr:colOff>
      <xdr:row>94</xdr:row>
      <xdr:rowOff>217532</xdr:rowOff>
    </xdr:to>
    <xdr:grpSp>
      <xdr:nvGrpSpPr>
        <xdr:cNvPr id="47" name="グループ化 46">
          <a:extLst>
            <a:ext uri="{FF2B5EF4-FFF2-40B4-BE49-F238E27FC236}">
              <a16:creationId xmlns:a16="http://schemas.microsoft.com/office/drawing/2014/main" id="{00000000-0008-0000-0C00-00002F000000}"/>
            </a:ext>
          </a:extLst>
        </xdr:cNvPr>
        <xdr:cNvGrpSpPr/>
      </xdr:nvGrpSpPr>
      <xdr:grpSpPr>
        <a:xfrm>
          <a:off x="7459098" y="27575054"/>
          <a:ext cx="131428" cy="1293678"/>
          <a:chOff x="0" y="0"/>
          <a:chExt cx="2120671" cy="588821071"/>
        </a:xfrm>
      </xdr:grpSpPr>
      <xdr:sp macro="" textlink="">
        <xdr:nvSpPr>
          <xdr:cNvPr id="48" name="Freeform 52">
            <a:extLst>
              <a:ext uri="{FF2B5EF4-FFF2-40B4-BE49-F238E27FC236}">
                <a16:creationId xmlns:a16="http://schemas.microsoft.com/office/drawing/2014/main" id="{00000000-0008-0000-0C00-00003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49" name="Freeform 52">
            <a:extLst>
              <a:ext uri="{FF2B5EF4-FFF2-40B4-BE49-F238E27FC236}">
                <a16:creationId xmlns:a16="http://schemas.microsoft.com/office/drawing/2014/main" id="{00000000-0008-0000-0C00-00003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99</xdr:row>
      <xdr:rowOff>0</xdr:rowOff>
    </xdr:from>
    <xdr:to>
      <xdr:col>11</xdr:col>
      <xdr:colOff>419101</xdr:colOff>
      <xdr:row>103</xdr:row>
      <xdr:rowOff>1315</xdr:rowOff>
    </xdr:to>
    <xdr:graphicFrame macro="">
      <xdr:nvGraphicFramePr>
        <xdr:cNvPr id="50" name="グラフ 49">
          <a:extLst>
            <a:ext uri="{FF2B5EF4-FFF2-40B4-BE49-F238E27FC236}">
              <a16:creationId xmlns:a16="http://schemas.microsoft.com/office/drawing/2014/main" id="{00000000-0008-0000-0C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448698</xdr:colOff>
      <xdr:row>99</xdr:row>
      <xdr:rowOff>66854</xdr:rowOff>
    </xdr:from>
    <xdr:to>
      <xdr:col>9</xdr:col>
      <xdr:colOff>580126</xdr:colOff>
      <xdr:row>102</xdr:row>
      <xdr:rowOff>217532</xdr:rowOff>
    </xdr:to>
    <xdr:grpSp>
      <xdr:nvGrpSpPr>
        <xdr:cNvPr id="51" name="グループ化 50">
          <a:extLst>
            <a:ext uri="{FF2B5EF4-FFF2-40B4-BE49-F238E27FC236}">
              <a16:creationId xmlns:a16="http://schemas.microsoft.com/office/drawing/2014/main" id="{00000000-0008-0000-0C00-000033000000}"/>
            </a:ext>
          </a:extLst>
        </xdr:cNvPr>
        <xdr:cNvGrpSpPr/>
      </xdr:nvGrpSpPr>
      <xdr:grpSpPr>
        <a:xfrm>
          <a:off x="7459098" y="30013454"/>
          <a:ext cx="131428" cy="1293678"/>
          <a:chOff x="0" y="0"/>
          <a:chExt cx="2120671" cy="588821071"/>
        </a:xfrm>
      </xdr:grpSpPr>
      <xdr:sp macro="" textlink="">
        <xdr:nvSpPr>
          <xdr:cNvPr id="52" name="Freeform 52">
            <a:extLst>
              <a:ext uri="{FF2B5EF4-FFF2-40B4-BE49-F238E27FC236}">
                <a16:creationId xmlns:a16="http://schemas.microsoft.com/office/drawing/2014/main" id="{00000000-0008-0000-0C00-00003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53" name="Freeform 52">
            <a:extLst>
              <a:ext uri="{FF2B5EF4-FFF2-40B4-BE49-F238E27FC236}">
                <a16:creationId xmlns:a16="http://schemas.microsoft.com/office/drawing/2014/main" id="{00000000-0008-0000-0C00-00003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107</xdr:row>
      <xdr:rowOff>0</xdr:rowOff>
    </xdr:from>
    <xdr:to>
      <xdr:col>11</xdr:col>
      <xdr:colOff>419101</xdr:colOff>
      <xdr:row>111</xdr:row>
      <xdr:rowOff>1315</xdr:rowOff>
    </xdr:to>
    <xdr:graphicFrame macro="">
      <xdr:nvGraphicFramePr>
        <xdr:cNvPr id="54" name="グラフ 53">
          <a:extLst>
            <a:ext uri="{FF2B5EF4-FFF2-40B4-BE49-F238E27FC236}">
              <a16:creationId xmlns:a16="http://schemas.microsoft.com/office/drawing/2014/main" id="{00000000-0008-0000-0C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448698</xdr:colOff>
      <xdr:row>107</xdr:row>
      <xdr:rowOff>66854</xdr:rowOff>
    </xdr:from>
    <xdr:to>
      <xdr:col>9</xdr:col>
      <xdr:colOff>580126</xdr:colOff>
      <xdr:row>110</xdr:row>
      <xdr:rowOff>217532</xdr:rowOff>
    </xdr:to>
    <xdr:grpSp>
      <xdr:nvGrpSpPr>
        <xdr:cNvPr id="55" name="グループ化 54">
          <a:extLst>
            <a:ext uri="{FF2B5EF4-FFF2-40B4-BE49-F238E27FC236}">
              <a16:creationId xmlns:a16="http://schemas.microsoft.com/office/drawing/2014/main" id="{00000000-0008-0000-0C00-000037000000}"/>
            </a:ext>
          </a:extLst>
        </xdr:cNvPr>
        <xdr:cNvGrpSpPr/>
      </xdr:nvGrpSpPr>
      <xdr:grpSpPr>
        <a:xfrm>
          <a:off x="7459098" y="32451854"/>
          <a:ext cx="131428" cy="1293678"/>
          <a:chOff x="0" y="0"/>
          <a:chExt cx="2120671" cy="588821071"/>
        </a:xfrm>
      </xdr:grpSpPr>
      <xdr:sp macro="" textlink="">
        <xdr:nvSpPr>
          <xdr:cNvPr id="56" name="Freeform 52">
            <a:extLst>
              <a:ext uri="{FF2B5EF4-FFF2-40B4-BE49-F238E27FC236}">
                <a16:creationId xmlns:a16="http://schemas.microsoft.com/office/drawing/2014/main" id="{00000000-0008-0000-0C00-00003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57" name="Freeform 52">
            <a:extLst>
              <a:ext uri="{FF2B5EF4-FFF2-40B4-BE49-F238E27FC236}">
                <a16:creationId xmlns:a16="http://schemas.microsoft.com/office/drawing/2014/main" id="{00000000-0008-0000-0C00-00003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115</xdr:row>
      <xdr:rowOff>0</xdr:rowOff>
    </xdr:from>
    <xdr:to>
      <xdr:col>11</xdr:col>
      <xdr:colOff>419101</xdr:colOff>
      <xdr:row>119</xdr:row>
      <xdr:rowOff>1315</xdr:rowOff>
    </xdr:to>
    <xdr:graphicFrame macro="">
      <xdr:nvGraphicFramePr>
        <xdr:cNvPr id="58" name="グラフ 57">
          <a:extLst>
            <a:ext uri="{FF2B5EF4-FFF2-40B4-BE49-F238E27FC236}">
              <a16:creationId xmlns:a16="http://schemas.microsoft.com/office/drawing/2014/main" id="{00000000-0008-0000-0C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448698</xdr:colOff>
      <xdr:row>115</xdr:row>
      <xdr:rowOff>66854</xdr:rowOff>
    </xdr:from>
    <xdr:to>
      <xdr:col>9</xdr:col>
      <xdr:colOff>580126</xdr:colOff>
      <xdr:row>118</xdr:row>
      <xdr:rowOff>217532</xdr:rowOff>
    </xdr:to>
    <xdr:grpSp>
      <xdr:nvGrpSpPr>
        <xdr:cNvPr id="59" name="グループ化 58">
          <a:extLst>
            <a:ext uri="{FF2B5EF4-FFF2-40B4-BE49-F238E27FC236}">
              <a16:creationId xmlns:a16="http://schemas.microsoft.com/office/drawing/2014/main" id="{00000000-0008-0000-0C00-00003B000000}"/>
            </a:ext>
          </a:extLst>
        </xdr:cNvPr>
        <xdr:cNvGrpSpPr/>
      </xdr:nvGrpSpPr>
      <xdr:grpSpPr>
        <a:xfrm>
          <a:off x="7459098" y="34890254"/>
          <a:ext cx="131428" cy="1293678"/>
          <a:chOff x="0" y="0"/>
          <a:chExt cx="2120671" cy="588821071"/>
        </a:xfrm>
      </xdr:grpSpPr>
      <xdr:sp macro="" textlink="">
        <xdr:nvSpPr>
          <xdr:cNvPr id="60" name="Freeform 52">
            <a:extLst>
              <a:ext uri="{FF2B5EF4-FFF2-40B4-BE49-F238E27FC236}">
                <a16:creationId xmlns:a16="http://schemas.microsoft.com/office/drawing/2014/main" id="{00000000-0008-0000-0C00-00003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61" name="Freeform 52">
            <a:extLst>
              <a:ext uri="{FF2B5EF4-FFF2-40B4-BE49-F238E27FC236}">
                <a16:creationId xmlns:a16="http://schemas.microsoft.com/office/drawing/2014/main" id="{00000000-0008-0000-0C00-00003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123</xdr:row>
      <xdr:rowOff>0</xdr:rowOff>
    </xdr:from>
    <xdr:to>
      <xdr:col>11</xdr:col>
      <xdr:colOff>419101</xdr:colOff>
      <xdr:row>127</xdr:row>
      <xdr:rowOff>1315</xdr:rowOff>
    </xdr:to>
    <xdr:graphicFrame macro="">
      <xdr:nvGraphicFramePr>
        <xdr:cNvPr id="62" name="グラフ 61">
          <a:extLst>
            <a:ext uri="{FF2B5EF4-FFF2-40B4-BE49-F238E27FC236}">
              <a16:creationId xmlns:a16="http://schemas.microsoft.com/office/drawing/2014/main" id="{00000000-0008-0000-0C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448698</xdr:colOff>
      <xdr:row>123</xdr:row>
      <xdr:rowOff>66854</xdr:rowOff>
    </xdr:from>
    <xdr:to>
      <xdr:col>9</xdr:col>
      <xdr:colOff>580126</xdr:colOff>
      <xdr:row>126</xdr:row>
      <xdr:rowOff>217532</xdr:rowOff>
    </xdr:to>
    <xdr:grpSp>
      <xdr:nvGrpSpPr>
        <xdr:cNvPr id="63" name="グループ化 62">
          <a:extLst>
            <a:ext uri="{FF2B5EF4-FFF2-40B4-BE49-F238E27FC236}">
              <a16:creationId xmlns:a16="http://schemas.microsoft.com/office/drawing/2014/main" id="{00000000-0008-0000-0C00-00003F000000}"/>
            </a:ext>
          </a:extLst>
        </xdr:cNvPr>
        <xdr:cNvGrpSpPr/>
      </xdr:nvGrpSpPr>
      <xdr:grpSpPr>
        <a:xfrm>
          <a:off x="7459098" y="37328654"/>
          <a:ext cx="131428" cy="1293678"/>
          <a:chOff x="0" y="0"/>
          <a:chExt cx="2120671" cy="588821071"/>
        </a:xfrm>
      </xdr:grpSpPr>
      <xdr:sp macro="" textlink="">
        <xdr:nvSpPr>
          <xdr:cNvPr id="64" name="Freeform 52">
            <a:extLst>
              <a:ext uri="{FF2B5EF4-FFF2-40B4-BE49-F238E27FC236}">
                <a16:creationId xmlns:a16="http://schemas.microsoft.com/office/drawing/2014/main" id="{00000000-0008-0000-0C00-00004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65" name="Freeform 52">
            <a:extLst>
              <a:ext uri="{FF2B5EF4-FFF2-40B4-BE49-F238E27FC236}">
                <a16:creationId xmlns:a16="http://schemas.microsoft.com/office/drawing/2014/main" id="{00000000-0008-0000-0C00-00004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131</xdr:row>
      <xdr:rowOff>0</xdr:rowOff>
    </xdr:from>
    <xdr:to>
      <xdr:col>11</xdr:col>
      <xdr:colOff>419101</xdr:colOff>
      <xdr:row>135</xdr:row>
      <xdr:rowOff>1315</xdr:rowOff>
    </xdr:to>
    <xdr:graphicFrame macro="">
      <xdr:nvGraphicFramePr>
        <xdr:cNvPr id="66" name="グラフ 65">
          <a:extLst>
            <a:ext uri="{FF2B5EF4-FFF2-40B4-BE49-F238E27FC236}">
              <a16:creationId xmlns:a16="http://schemas.microsoft.com/office/drawing/2014/main" id="{00000000-0008-0000-0C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448698</xdr:colOff>
      <xdr:row>131</xdr:row>
      <xdr:rowOff>66854</xdr:rowOff>
    </xdr:from>
    <xdr:to>
      <xdr:col>9</xdr:col>
      <xdr:colOff>580126</xdr:colOff>
      <xdr:row>134</xdr:row>
      <xdr:rowOff>217532</xdr:rowOff>
    </xdr:to>
    <xdr:grpSp>
      <xdr:nvGrpSpPr>
        <xdr:cNvPr id="67" name="グループ化 66">
          <a:extLst>
            <a:ext uri="{FF2B5EF4-FFF2-40B4-BE49-F238E27FC236}">
              <a16:creationId xmlns:a16="http://schemas.microsoft.com/office/drawing/2014/main" id="{00000000-0008-0000-0C00-000043000000}"/>
            </a:ext>
          </a:extLst>
        </xdr:cNvPr>
        <xdr:cNvGrpSpPr/>
      </xdr:nvGrpSpPr>
      <xdr:grpSpPr>
        <a:xfrm>
          <a:off x="7459098" y="39767054"/>
          <a:ext cx="131428" cy="1293678"/>
          <a:chOff x="0" y="0"/>
          <a:chExt cx="2120671" cy="588821071"/>
        </a:xfrm>
      </xdr:grpSpPr>
      <xdr:sp macro="" textlink="">
        <xdr:nvSpPr>
          <xdr:cNvPr id="68" name="Freeform 52">
            <a:extLst>
              <a:ext uri="{FF2B5EF4-FFF2-40B4-BE49-F238E27FC236}">
                <a16:creationId xmlns:a16="http://schemas.microsoft.com/office/drawing/2014/main" id="{00000000-0008-0000-0C00-00004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69" name="Freeform 52">
            <a:extLst>
              <a:ext uri="{FF2B5EF4-FFF2-40B4-BE49-F238E27FC236}">
                <a16:creationId xmlns:a16="http://schemas.microsoft.com/office/drawing/2014/main" id="{00000000-0008-0000-0C00-00004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139</xdr:row>
      <xdr:rowOff>0</xdr:rowOff>
    </xdr:from>
    <xdr:to>
      <xdr:col>11</xdr:col>
      <xdr:colOff>419101</xdr:colOff>
      <xdr:row>143</xdr:row>
      <xdr:rowOff>1315</xdr:rowOff>
    </xdr:to>
    <xdr:graphicFrame macro="">
      <xdr:nvGraphicFramePr>
        <xdr:cNvPr id="70" name="グラフ 69">
          <a:extLst>
            <a:ext uri="{FF2B5EF4-FFF2-40B4-BE49-F238E27FC236}">
              <a16:creationId xmlns:a16="http://schemas.microsoft.com/office/drawing/2014/main" id="{00000000-0008-0000-0C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448698</xdr:colOff>
      <xdr:row>139</xdr:row>
      <xdr:rowOff>66854</xdr:rowOff>
    </xdr:from>
    <xdr:to>
      <xdr:col>9</xdr:col>
      <xdr:colOff>580126</xdr:colOff>
      <xdr:row>142</xdr:row>
      <xdr:rowOff>217532</xdr:rowOff>
    </xdr:to>
    <xdr:grpSp>
      <xdr:nvGrpSpPr>
        <xdr:cNvPr id="71" name="グループ化 70">
          <a:extLst>
            <a:ext uri="{FF2B5EF4-FFF2-40B4-BE49-F238E27FC236}">
              <a16:creationId xmlns:a16="http://schemas.microsoft.com/office/drawing/2014/main" id="{00000000-0008-0000-0C00-000047000000}"/>
            </a:ext>
          </a:extLst>
        </xdr:cNvPr>
        <xdr:cNvGrpSpPr/>
      </xdr:nvGrpSpPr>
      <xdr:grpSpPr>
        <a:xfrm>
          <a:off x="7459098" y="42205454"/>
          <a:ext cx="131428" cy="1293678"/>
          <a:chOff x="0" y="0"/>
          <a:chExt cx="2120671" cy="588821071"/>
        </a:xfrm>
      </xdr:grpSpPr>
      <xdr:sp macro="" textlink="">
        <xdr:nvSpPr>
          <xdr:cNvPr id="72" name="Freeform 52">
            <a:extLst>
              <a:ext uri="{FF2B5EF4-FFF2-40B4-BE49-F238E27FC236}">
                <a16:creationId xmlns:a16="http://schemas.microsoft.com/office/drawing/2014/main" id="{00000000-0008-0000-0C00-00004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73" name="Freeform 52">
            <a:extLst>
              <a:ext uri="{FF2B5EF4-FFF2-40B4-BE49-F238E27FC236}">
                <a16:creationId xmlns:a16="http://schemas.microsoft.com/office/drawing/2014/main" id="{00000000-0008-0000-0C00-00004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147</xdr:row>
      <xdr:rowOff>0</xdr:rowOff>
    </xdr:from>
    <xdr:to>
      <xdr:col>11</xdr:col>
      <xdr:colOff>419101</xdr:colOff>
      <xdr:row>151</xdr:row>
      <xdr:rowOff>1315</xdr:rowOff>
    </xdr:to>
    <xdr:graphicFrame macro="">
      <xdr:nvGraphicFramePr>
        <xdr:cNvPr id="74" name="グラフ 73">
          <a:extLst>
            <a:ext uri="{FF2B5EF4-FFF2-40B4-BE49-F238E27FC236}">
              <a16:creationId xmlns:a16="http://schemas.microsoft.com/office/drawing/2014/main" id="{00000000-0008-0000-0C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448698</xdr:colOff>
      <xdr:row>147</xdr:row>
      <xdr:rowOff>66854</xdr:rowOff>
    </xdr:from>
    <xdr:to>
      <xdr:col>9</xdr:col>
      <xdr:colOff>580126</xdr:colOff>
      <xdr:row>150</xdr:row>
      <xdr:rowOff>217532</xdr:rowOff>
    </xdr:to>
    <xdr:grpSp>
      <xdr:nvGrpSpPr>
        <xdr:cNvPr id="75" name="グループ化 74">
          <a:extLst>
            <a:ext uri="{FF2B5EF4-FFF2-40B4-BE49-F238E27FC236}">
              <a16:creationId xmlns:a16="http://schemas.microsoft.com/office/drawing/2014/main" id="{00000000-0008-0000-0C00-00004B000000}"/>
            </a:ext>
          </a:extLst>
        </xdr:cNvPr>
        <xdr:cNvGrpSpPr/>
      </xdr:nvGrpSpPr>
      <xdr:grpSpPr>
        <a:xfrm>
          <a:off x="7459098" y="44643854"/>
          <a:ext cx="131428" cy="1293678"/>
          <a:chOff x="0" y="0"/>
          <a:chExt cx="2120671" cy="588821071"/>
        </a:xfrm>
      </xdr:grpSpPr>
      <xdr:sp macro="" textlink="">
        <xdr:nvSpPr>
          <xdr:cNvPr id="76" name="Freeform 52">
            <a:extLst>
              <a:ext uri="{FF2B5EF4-FFF2-40B4-BE49-F238E27FC236}">
                <a16:creationId xmlns:a16="http://schemas.microsoft.com/office/drawing/2014/main" id="{00000000-0008-0000-0C00-00004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77" name="Freeform 52">
            <a:extLst>
              <a:ext uri="{FF2B5EF4-FFF2-40B4-BE49-F238E27FC236}">
                <a16:creationId xmlns:a16="http://schemas.microsoft.com/office/drawing/2014/main" id="{00000000-0008-0000-0C00-00004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155</xdr:row>
      <xdr:rowOff>0</xdr:rowOff>
    </xdr:from>
    <xdr:to>
      <xdr:col>11</xdr:col>
      <xdr:colOff>419101</xdr:colOff>
      <xdr:row>159</xdr:row>
      <xdr:rowOff>1315</xdr:rowOff>
    </xdr:to>
    <xdr:graphicFrame macro="">
      <xdr:nvGraphicFramePr>
        <xdr:cNvPr id="78" name="グラフ 77">
          <a:extLst>
            <a:ext uri="{FF2B5EF4-FFF2-40B4-BE49-F238E27FC236}">
              <a16:creationId xmlns:a16="http://schemas.microsoft.com/office/drawing/2014/main" id="{00000000-0008-0000-0C00-00004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448698</xdr:colOff>
      <xdr:row>155</xdr:row>
      <xdr:rowOff>66854</xdr:rowOff>
    </xdr:from>
    <xdr:to>
      <xdr:col>9</xdr:col>
      <xdr:colOff>580126</xdr:colOff>
      <xdr:row>158</xdr:row>
      <xdr:rowOff>217532</xdr:rowOff>
    </xdr:to>
    <xdr:grpSp>
      <xdr:nvGrpSpPr>
        <xdr:cNvPr id="79" name="グループ化 78">
          <a:extLst>
            <a:ext uri="{FF2B5EF4-FFF2-40B4-BE49-F238E27FC236}">
              <a16:creationId xmlns:a16="http://schemas.microsoft.com/office/drawing/2014/main" id="{00000000-0008-0000-0C00-00004F000000}"/>
            </a:ext>
          </a:extLst>
        </xdr:cNvPr>
        <xdr:cNvGrpSpPr/>
      </xdr:nvGrpSpPr>
      <xdr:grpSpPr>
        <a:xfrm>
          <a:off x="7459098" y="47082254"/>
          <a:ext cx="131428" cy="1293678"/>
          <a:chOff x="0" y="0"/>
          <a:chExt cx="2120671" cy="588821071"/>
        </a:xfrm>
      </xdr:grpSpPr>
      <xdr:sp macro="" textlink="">
        <xdr:nvSpPr>
          <xdr:cNvPr id="80" name="Freeform 52">
            <a:extLst>
              <a:ext uri="{FF2B5EF4-FFF2-40B4-BE49-F238E27FC236}">
                <a16:creationId xmlns:a16="http://schemas.microsoft.com/office/drawing/2014/main" id="{00000000-0008-0000-0C00-00005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81" name="Freeform 52">
            <a:extLst>
              <a:ext uri="{FF2B5EF4-FFF2-40B4-BE49-F238E27FC236}">
                <a16:creationId xmlns:a16="http://schemas.microsoft.com/office/drawing/2014/main" id="{00000000-0008-0000-0C00-00005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163</xdr:row>
      <xdr:rowOff>0</xdr:rowOff>
    </xdr:from>
    <xdr:to>
      <xdr:col>11</xdr:col>
      <xdr:colOff>419101</xdr:colOff>
      <xdr:row>167</xdr:row>
      <xdr:rowOff>1315</xdr:rowOff>
    </xdr:to>
    <xdr:graphicFrame macro="">
      <xdr:nvGraphicFramePr>
        <xdr:cNvPr id="82" name="グラフ 81">
          <a:extLst>
            <a:ext uri="{FF2B5EF4-FFF2-40B4-BE49-F238E27FC236}">
              <a16:creationId xmlns:a16="http://schemas.microsoft.com/office/drawing/2014/main" id="{00000000-0008-0000-0C00-00005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448698</xdr:colOff>
      <xdr:row>163</xdr:row>
      <xdr:rowOff>66854</xdr:rowOff>
    </xdr:from>
    <xdr:to>
      <xdr:col>9</xdr:col>
      <xdr:colOff>580126</xdr:colOff>
      <xdr:row>166</xdr:row>
      <xdr:rowOff>217532</xdr:rowOff>
    </xdr:to>
    <xdr:grpSp>
      <xdr:nvGrpSpPr>
        <xdr:cNvPr id="83" name="グループ化 82">
          <a:extLst>
            <a:ext uri="{FF2B5EF4-FFF2-40B4-BE49-F238E27FC236}">
              <a16:creationId xmlns:a16="http://schemas.microsoft.com/office/drawing/2014/main" id="{00000000-0008-0000-0C00-000053000000}"/>
            </a:ext>
          </a:extLst>
        </xdr:cNvPr>
        <xdr:cNvGrpSpPr/>
      </xdr:nvGrpSpPr>
      <xdr:grpSpPr>
        <a:xfrm>
          <a:off x="7459098" y="49520654"/>
          <a:ext cx="131428" cy="1293678"/>
          <a:chOff x="0" y="0"/>
          <a:chExt cx="2120671" cy="588821071"/>
        </a:xfrm>
      </xdr:grpSpPr>
      <xdr:sp macro="" textlink="">
        <xdr:nvSpPr>
          <xdr:cNvPr id="84" name="Freeform 52">
            <a:extLst>
              <a:ext uri="{FF2B5EF4-FFF2-40B4-BE49-F238E27FC236}">
                <a16:creationId xmlns:a16="http://schemas.microsoft.com/office/drawing/2014/main" id="{00000000-0008-0000-0C00-00005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85" name="Freeform 52">
            <a:extLst>
              <a:ext uri="{FF2B5EF4-FFF2-40B4-BE49-F238E27FC236}">
                <a16:creationId xmlns:a16="http://schemas.microsoft.com/office/drawing/2014/main" id="{00000000-0008-0000-0C00-00005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171</xdr:row>
      <xdr:rowOff>0</xdr:rowOff>
    </xdr:from>
    <xdr:to>
      <xdr:col>11</xdr:col>
      <xdr:colOff>419101</xdr:colOff>
      <xdr:row>175</xdr:row>
      <xdr:rowOff>1315</xdr:rowOff>
    </xdr:to>
    <xdr:graphicFrame macro="">
      <xdr:nvGraphicFramePr>
        <xdr:cNvPr id="86" name="グラフ 85">
          <a:extLst>
            <a:ext uri="{FF2B5EF4-FFF2-40B4-BE49-F238E27FC236}">
              <a16:creationId xmlns:a16="http://schemas.microsoft.com/office/drawing/2014/main" id="{00000000-0008-0000-0C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448698</xdr:colOff>
      <xdr:row>171</xdr:row>
      <xdr:rowOff>66854</xdr:rowOff>
    </xdr:from>
    <xdr:to>
      <xdr:col>9</xdr:col>
      <xdr:colOff>580126</xdr:colOff>
      <xdr:row>174</xdr:row>
      <xdr:rowOff>217532</xdr:rowOff>
    </xdr:to>
    <xdr:grpSp>
      <xdr:nvGrpSpPr>
        <xdr:cNvPr id="87" name="グループ化 86">
          <a:extLst>
            <a:ext uri="{FF2B5EF4-FFF2-40B4-BE49-F238E27FC236}">
              <a16:creationId xmlns:a16="http://schemas.microsoft.com/office/drawing/2014/main" id="{00000000-0008-0000-0C00-000057000000}"/>
            </a:ext>
          </a:extLst>
        </xdr:cNvPr>
        <xdr:cNvGrpSpPr/>
      </xdr:nvGrpSpPr>
      <xdr:grpSpPr>
        <a:xfrm>
          <a:off x="7459098" y="51959054"/>
          <a:ext cx="131428" cy="1293678"/>
          <a:chOff x="0" y="0"/>
          <a:chExt cx="2120671" cy="588821071"/>
        </a:xfrm>
      </xdr:grpSpPr>
      <xdr:sp macro="" textlink="">
        <xdr:nvSpPr>
          <xdr:cNvPr id="88" name="Freeform 52">
            <a:extLst>
              <a:ext uri="{FF2B5EF4-FFF2-40B4-BE49-F238E27FC236}">
                <a16:creationId xmlns:a16="http://schemas.microsoft.com/office/drawing/2014/main" id="{00000000-0008-0000-0C00-00005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89" name="Freeform 52">
            <a:extLst>
              <a:ext uri="{FF2B5EF4-FFF2-40B4-BE49-F238E27FC236}">
                <a16:creationId xmlns:a16="http://schemas.microsoft.com/office/drawing/2014/main" id="{00000000-0008-0000-0C00-00005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179</xdr:row>
      <xdr:rowOff>0</xdr:rowOff>
    </xdr:from>
    <xdr:to>
      <xdr:col>11</xdr:col>
      <xdr:colOff>419101</xdr:colOff>
      <xdr:row>183</xdr:row>
      <xdr:rowOff>1315</xdr:rowOff>
    </xdr:to>
    <xdr:graphicFrame macro="">
      <xdr:nvGraphicFramePr>
        <xdr:cNvPr id="90" name="グラフ 89">
          <a:extLst>
            <a:ext uri="{FF2B5EF4-FFF2-40B4-BE49-F238E27FC236}">
              <a16:creationId xmlns:a16="http://schemas.microsoft.com/office/drawing/2014/main" id="{00000000-0008-0000-0C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448698</xdr:colOff>
      <xdr:row>179</xdr:row>
      <xdr:rowOff>66854</xdr:rowOff>
    </xdr:from>
    <xdr:to>
      <xdr:col>9</xdr:col>
      <xdr:colOff>580126</xdr:colOff>
      <xdr:row>182</xdr:row>
      <xdr:rowOff>217532</xdr:rowOff>
    </xdr:to>
    <xdr:grpSp>
      <xdr:nvGrpSpPr>
        <xdr:cNvPr id="91" name="グループ化 90">
          <a:extLst>
            <a:ext uri="{FF2B5EF4-FFF2-40B4-BE49-F238E27FC236}">
              <a16:creationId xmlns:a16="http://schemas.microsoft.com/office/drawing/2014/main" id="{00000000-0008-0000-0C00-00005B000000}"/>
            </a:ext>
          </a:extLst>
        </xdr:cNvPr>
        <xdr:cNvGrpSpPr/>
      </xdr:nvGrpSpPr>
      <xdr:grpSpPr>
        <a:xfrm>
          <a:off x="7459098" y="54397454"/>
          <a:ext cx="131428" cy="1293678"/>
          <a:chOff x="0" y="0"/>
          <a:chExt cx="2120671" cy="588821071"/>
        </a:xfrm>
      </xdr:grpSpPr>
      <xdr:sp macro="" textlink="">
        <xdr:nvSpPr>
          <xdr:cNvPr id="92" name="Freeform 52">
            <a:extLst>
              <a:ext uri="{FF2B5EF4-FFF2-40B4-BE49-F238E27FC236}">
                <a16:creationId xmlns:a16="http://schemas.microsoft.com/office/drawing/2014/main" id="{00000000-0008-0000-0C00-00005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93" name="Freeform 52">
            <a:extLst>
              <a:ext uri="{FF2B5EF4-FFF2-40B4-BE49-F238E27FC236}">
                <a16:creationId xmlns:a16="http://schemas.microsoft.com/office/drawing/2014/main" id="{00000000-0008-0000-0C00-00005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187</xdr:row>
      <xdr:rowOff>0</xdr:rowOff>
    </xdr:from>
    <xdr:to>
      <xdr:col>11</xdr:col>
      <xdr:colOff>419101</xdr:colOff>
      <xdr:row>191</xdr:row>
      <xdr:rowOff>1315</xdr:rowOff>
    </xdr:to>
    <xdr:graphicFrame macro="">
      <xdr:nvGraphicFramePr>
        <xdr:cNvPr id="94" name="グラフ 93">
          <a:extLst>
            <a:ext uri="{FF2B5EF4-FFF2-40B4-BE49-F238E27FC236}">
              <a16:creationId xmlns:a16="http://schemas.microsoft.com/office/drawing/2014/main" id="{00000000-0008-0000-0C00-00005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448698</xdr:colOff>
      <xdr:row>187</xdr:row>
      <xdr:rowOff>66854</xdr:rowOff>
    </xdr:from>
    <xdr:to>
      <xdr:col>9</xdr:col>
      <xdr:colOff>580126</xdr:colOff>
      <xdr:row>190</xdr:row>
      <xdr:rowOff>217532</xdr:rowOff>
    </xdr:to>
    <xdr:grpSp>
      <xdr:nvGrpSpPr>
        <xdr:cNvPr id="95" name="グループ化 94">
          <a:extLst>
            <a:ext uri="{FF2B5EF4-FFF2-40B4-BE49-F238E27FC236}">
              <a16:creationId xmlns:a16="http://schemas.microsoft.com/office/drawing/2014/main" id="{00000000-0008-0000-0C00-00005F000000}"/>
            </a:ext>
          </a:extLst>
        </xdr:cNvPr>
        <xdr:cNvGrpSpPr/>
      </xdr:nvGrpSpPr>
      <xdr:grpSpPr>
        <a:xfrm>
          <a:off x="7459098" y="56835854"/>
          <a:ext cx="131428" cy="1293678"/>
          <a:chOff x="0" y="0"/>
          <a:chExt cx="2120671" cy="588821071"/>
        </a:xfrm>
      </xdr:grpSpPr>
      <xdr:sp macro="" textlink="">
        <xdr:nvSpPr>
          <xdr:cNvPr id="96" name="Freeform 52">
            <a:extLst>
              <a:ext uri="{FF2B5EF4-FFF2-40B4-BE49-F238E27FC236}">
                <a16:creationId xmlns:a16="http://schemas.microsoft.com/office/drawing/2014/main" id="{00000000-0008-0000-0C00-00006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97" name="Freeform 52">
            <a:extLst>
              <a:ext uri="{FF2B5EF4-FFF2-40B4-BE49-F238E27FC236}">
                <a16:creationId xmlns:a16="http://schemas.microsoft.com/office/drawing/2014/main" id="{00000000-0008-0000-0C00-00006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195</xdr:row>
      <xdr:rowOff>0</xdr:rowOff>
    </xdr:from>
    <xdr:to>
      <xdr:col>11</xdr:col>
      <xdr:colOff>419101</xdr:colOff>
      <xdr:row>199</xdr:row>
      <xdr:rowOff>1315</xdr:rowOff>
    </xdr:to>
    <xdr:graphicFrame macro="">
      <xdr:nvGraphicFramePr>
        <xdr:cNvPr id="98" name="グラフ 97">
          <a:extLst>
            <a:ext uri="{FF2B5EF4-FFF2-40B4-BE49-F238E27FC236}">
              <a16:creationId xmlns:a16="http://schemas.microsoft.com/office/drawing/2014/main" id="{00000000-0008-0000-0C00-00006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9</xdr:col>
      <xdr:colOff>448698</xdr:colOff>
      <xdr:row>195</xdr:row>
      <xdr:rowOff>66854</xdr:rowOff>
    </xdr:from>
    <xdr:to>
      <xdr:col>9</xdr:col>
      <xdr:colOff>580126</xdr:colOff>
      <xdr:row>198</xdr:row>
      <xdr:rowOff>217532</xdr:rowOff>
    </xdr:to>
    <xdr:grpSp>
      <xdr:nvGrpSpPr>
        <xdr:cNvPr id="99" name="グループ化 98">
          <a:extLst>
            <a:ext uri="{FF2B5EF4-FFF2-40B4-BE49-F238E27FC236}">
              <a16:creationId xmlns:a16="http://schemas.microsoft.com/office/drawing/2014/main" id="{00000000-0008-0000-0C00-000063000000}"/>
            </a:ext>
          </a:extLst>
        </xdr:cNvPr>
        <xdr:cNvGrpSpPr/>
      </xdr:nvGrpSpPr>
      <xdr:grpSpPr>
        <a:xfrm>
          <a:off x="7459098" y="59274254"/>
          <a:ext cx="131428" cy="1293678"/>
          <a:chOff x="0" y="0"/>
          <a:chExt cx="2120671" cy="588821071"/>
        </a:xfrm>
      </xdr:grpSpPr>
      <xdr:sp macro="" textlink="">
        <xdr:nvSpPr>
          <xdr:cNvPr id="100" name="Freeform 52">
            <a:extLst>
              <a:ext uri="{FF2B5EF4-FFF2-40B4-BE49-F238E27FC236}">
                <a16:creationId xmlns:a16="http://schemas.microsoft.com/office/drawing/2014/main" id="{00000000-0008-0000-0C00-00006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01" name="Freeform 52">
            <a:extLst>
              <a:ext uri="{FF2B5EF4-FFF2-40B4-BE49-F238E27FC236}">
                <a16:creationId xmlns:a16="http://schemas.microsoft.com/office/drawing/2014/main" id="{00000000-0008-0000-0C00-00006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203</xdr:row>
      <xdr:rowOff>0</xdr:rowOff>
    </xdr:from>
    <xdr:to>
      <xdr:col>11</xdr:col>
      <xdr:colOff>419101</xdr:colOff>
      <xdr:row>207</xdr:row>
      <xdr:rowOff>1315</xdr:rowOff>
    </xdr:to>
    <xdr:graphicFrame macro="">
      <xdr:nvGraphicFramePr>
        <xdr:cNvPr id="102" name="グラフ 101">
          <a:extLst>
            <a:ext uri="{FF2B5EF4-FFF2-40B4-BE49-F238E27FC236}">
              <a16:creationId xmlns:a16="http://schemas.microsoft.com/office/drawing/2014/main" id="{00000000-0008-0000-0C00-00006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448698</xdr:colOff>
      <xdr:row>203</xdr:row>
      <xdr:rowOff>66854</xdr:rowOff>
    </xdr:from>
    <xdr:to>
      <xdr:col>9</xdr:col>
      <xdr:colOff>580126</xdr:colOff>
      <xdr:row>206</xdr:row>
      <xdr:rowOff>217532</xdr:rowOff>
    </xdr:to>
    <xdr:grpSp>
      <xdr:nvGrpSpPr>
        <xdr:cNvPr id="103" name="グループ化 102">
          <a:extLst>
            <a:ext uri="{FF2B5EF4-FFF2-40B4-BE49-F238E27FC236}">
              <a16:creationId xmlns:a16="http://schemas.microsoft.com/office/drawing/2014/main" id="{00000000-0008-0000-0C00-000067000000}"/>
            </a:ext>
          </a:extLst>
        </xdr:cNvPr>
        <xdr:cNvGrpSpPr/>
      </xdr:nvGrpSpPr>
      <xdr:grpSpPr>
        <a:xfrm>
          <a:off x="7459098" y="61712654"/>
          <a:ext cx="131428" cy="1293678"/>
          <a:chOff x="0" y="0"/>
          <a:chExt cx="2120671" cy="588821071"/>
        </a:xfrm>
      </xdr:grpSpPr>
      <xdr:sp macro="" textlink="">
        <xdr:nvSpPr>
          <xdr:cNvPr id="104" name="Freeform 52">
            <a:extLst>
              <a:ext uri="{FF2B5EF4-FFF2-40B4-BE49-F238E27FC236}">
                <a16:creationId xmlns:a16="http://schemas.microsoft.com/office/drawing/2014/main" id="{00000000-0008-0000-0C00-00006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05" name="Freeform 52">
            <a:extLst>
              <a:ext uri="{FF2B5EF4-FFF2-40B4-BE49-F238E27FC236}">
                <a16:creationId xmlns:a16="http://schemas.microsoft.com/office/drawing/2014/main" id="{00000000-0008-0000-0C00-00006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211</xdr:row>
      <xdr:rowOff>0</xdr:rowOff>
    </xdr:from>
    <xdr:to>
      <xdr:col>11</xdr:col>
      <xdr:colOff>419101</xdr:colOff>
      <xdr:row>215</xdr:row>
      <xdr:rowOff>1315</xdr:rowOff>
    </xdr:to>
    <xdr:graphicFrame macro="">
      <xdr:nvGraphicFramePr>
        <xdr:cNvPr id="106" name="グラフ 105">
          <a:extLst>
            <a:ext uri="{FF2B5EF4-FFF2-40B4-BE49-F238E27FC236}">
              <a16:creationId xmlns:a16="http://schemas.microsoft.com/office/drawing/2014/main" id="{00000000-0008-0000-0C00-00006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448698</xdr:colOff>
      <xdr:row>211</xdr:row>
      <xdr:rowOff>66854</xdr:rowOff>
    </xdr:from>
    <xdr:to>
      <xdr:col>9</xdr:col>
      <xdr:colOff>580126</xdr:colOff>
      <xdr:row>214</xdr:row>
      <xdr:rowOff>217532</xdr:rowOff>
    </xdr:to>
    <xdr:grpSp>
      <xdr:nvGrpSpPr>
        <xdr:cNvPr id="107" name="グループ化 106">
          <a:extLst>
            <a:ext uri="{FF2B5EF4-FFF2-40B4-BE49-F238E27FC236}">
              <a16:creationId xmlns:a16="http://schemas.microsoft.com/office/drawing/2014/main" id="{00000000-0008-0000-0C00-00006B000000}"/>
            </a:ext>
          </a:extLst>
        </xdr:cNvPr>
        <xdr:cNvGrpSpPr/>
      </xdr:nvGrpSpPr>
      <xdr:grpSpPr>
        <a:xfrm>
          <a:off x="7459098" y="64151054"/>
          <a:ext cx="131428" cy="1293678"/>
          <a:chOff x="0" y="0"/>
          <a:chExt cx="2120671" cy="588821071"/>
        </a:xfrm>
      </xdr:grpSpPr>
      <xdr:sp macro="" textlink="">
        <xdr:nvSpPr>
          <xdr:cNvPr id="108" name="Freeform 52">
            <a:extLst>
              <a:ext uri="{FF2B5EF4-FFF2-40B4-BE49-F238E27FC236}">
                <a16:creationId xmlns:a16="http://schemas.microsoft.com/office/drawing/2014/main" id="{00000000-0008-0000-0C00-00006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09" name="Freeform 52">
            <a:extLst>
              <a:ext uri="{FF2B5EF4-FFF2-40B4-BE49-F238E27FC236}">
                <a16:creationId xmlns:a16="http://schemas.microsoft.com/office/drawing/2014/main" id="{00000000-0008-0000-0C00-00006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219</xdr:row>
      <xdr:rowOff>0</xdr:rowOff>
    </xdr:from>
    <xdr:to>
      <xdr:col>11</xdr:col>
      <xdr:colOff>419101</xdr:colOff>
      <xdr:row>223</xdr:row>
      <xdr:rowOff>1315</xdr:rowOff>
    </xdr:to>
    <xdr:graphicFrame macro="">
      <xdr:nvGraphicFramePr>
        <xdr:cNvPr id="110" name="グラフ 109">
          <a:extLst>
            <a:ext uri="{FF2B5EF4-FFF2-40B4-BE49-F238E27FC236}">
              <a16:creationId xmlns:a16="http://schemas.microsoft.com/office/drawing/2014/main" id="{00000000-0008-0000-0C00-00006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448698</xdr:colOff>
      <xdr:row>219</xdr:row>
      <xdr:rowOff>66854</xdr:rowOff>
    </xdr:from>
    <xdr:to>
      <xdr:col>9</xdr:col>
      <xdr:colOff>580126</xdr:colOff>
      <xdr:row>222</xdr:row>
      <xdr:rowOff>217532</xdr:rowOff>
    </xdr:to>
    <xdr:grpSp>
      <xdr:nvGrpSpPr>
        <xdr:cNvPr id="111" name="グループ化 110">
          <a:extLst>
            <a:ext uri="{FF2B5EF4-FFF2-40B4-BE49-F238E27FC236}">
              <a16:creationId xmlns:a16="http://schemas.microsoft.com/office/drawing/2014/main" id="{00000000-0008-0000-0C00-00006F000000}"/>
            </a:ext>
          </a:extLst>
        </xdr:cNvPr>
        <xdr:cNvGrpSpPr/>
      </xdr:nvGrpSpPr>
      <xdr:grpSpPr>
        <a:xfrm>
          <a:off x="7459098" y="66589454"/>
          <a:ext cx="131428" cy="1293678"/>
          <a:chOff x="0" y="0"/>
          <a:chExt cx="2120671" cy="588821071"/>
        </a:xfrm>
      </xdr:grpSpPr>
      <xdr:sp macro="" textlink="">
        <xdr:nvSpPr>
          <xdr:cNvPr id="112" name="Freeform 52">
            <a:extLst>
              <a:ext uri="{FF2B5EF4-FFF2-40B4-BE49-F238E27FC236}">
                <a16:creationId xmlns:a16="http://schemas.microsoft.com/office/drawing/2014/main" id="{00000000-0008-0000-0C00-00007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13" name="Freeform 52">
            <a:extLst>
              <a:ext uri="{FF2B5EF4-FFF2-40B4-BE49-F238E27FC236}">
                <a16:creationId xmlns:a16="http://schemas.microsoft.com/office/drawing/2014/main" id="{00000000-0008-0000-0C00-00007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227</xdr:row>
      <xdr:rowOff>0</xdr:rowOff>
    </xdr:from>
    <xdr:to>
      <xdr:col>11</xdr:col>
      <xdr:colOff>419101</xdr:colOff>
      <xdr:row>231</xdr:row>
      <xdr:rowOff>1315</xdr:rowOff>
    </xdr:to>
    <xdr:graphicFrame macro="">
      <xdr:nvGraphicFramePr>
        <xdr:cNvPr id="114" name="グラフ 113">
          <a:extLst>
            <a:ext uri="{FF2B5EF4-FFF2-40B4-BE49-F238E27FC236}">
              <a16:creationId xmlns:a16="http://schemas.microsoft.com/office/drawing/2014/main" id="{00000000-0008-0000-0C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xdr:col>
      <xdr:colOff>448698</xdr:colOff>
      <xdr:row>227</xdr:row>
      <xdr:rowOff>66854</xdr:rowOff>
    </xdr:from>
    <xdr:to>
      <xdr:col>9</xdr:col>
      <xdr:colOff>580126</xdr:colOff>
      <xdr:row>230</xdr:row>
      <xdr:rowOff>217532</xdr:rowOff>
    </xdr:to>
    <xdr:grpSp>
      <xdr:nvGrpSpPr>
        <xdr:cNvPr id="115" name="グループ化 114">
          <a:extLst>
            <a:ext uri="{FF2B5EF4-FFF2-40B4-BE49-F238E27FC236}">
              <a16:creationId xmlns:a16="http://schemas.microsoft.com/office/drawing/2014/main" id="{00000000-0008-0000-0C00-000073000000}"/>
            </a:ext>
          </a:extLst>
        </xdr:cNvPr>
        <xdr:cNvGrpSpPr/>
      </xdr:nvGrpSpPr>
      <xdr:grpSpPr>
        <a:xfrm>
          <a:off x="7459098" y="69027854"/>
          <a:ext cx="131428" cy="1293678"/>
          <a:chOff x="0" y="0"/>
          <a:chExt cx="2120671" cy="588821071"/>
        </a:xfrm>
      </xdr:grpSpPr>
      <xdr:sp macro="" textlink="">
        <xdr:nvSpPr>
          <xdr:cNvPr id="116" name="Freeform 52">
            <a:extLst>
              <a:ext uri="{FF2B5EF4-FFF2-40B4-BE49-F238E27FC236}">
                <a16:creationId xmlns:a16="http://schemas.microsoft.com/office/drawing/2014/main" id="{00000000-0008-0000-0C00-00007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17" name="Freeform 52">
            <a:extLst>
              <a:ext uri="{FF2B5EF4-FFF2-40B4-BE49-F238E27FC236}">
                <a16:creationId xmlns:a16="http://schemas.microsoft.com/office/drawing/2014/main" id="{00000000-0008-0000-0C00-00007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235</xdr:row>
      <xdr:rowOff>0</xdr:rowOff>
    </xdr:from>
    <xdr:to>
      <xdr:col>11</xdr:col>
      <xdr:colOff>419101</xdr:colOff>
      <xdr:row>239</xdr:row>
      <xdr:rowOff>1315</xdr:rowOff>
    </xdr:to>
    <xdr:graphicFrame macro="">
      <xdr:nvGraphicFramePr>
        <xdr:cNvPr id="118" name="グラフ 117">
          <a:extLst>
            <a:ext uri="{FF2B5EF4-FFF2-40B4-BE49-F238E27FC236}">
              <a16:creationId xmlns:a16="http://schemas.microsoft.com/office/drawing/2014/main" id="{00000000-0008-0000-0C00-00007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9</xdr:col>
      <xdr:colOff>448698</xdr:colOff>
      <xdr:row>235</xdr:row>
      <xdr:rowOff>66854</xdr:rowOff>
    </xdr:from>
    <xdr:to>
      <xdr:col>9</xdr:col>
      <xdr:colOff>580126</xdr:colOff>
      <xdr:row>238</xdr:row>
      <xdr:rowOff>217532</xdr:rowOff>
    </xdr:to>
    <xdr:grpSp>
      <xdr:nvGrpSpPr>
        <xdr:cNvPr id="119" name="グループ化 118">
          <a:extLst>
            <a:ext uri="{FF2B5EF4-FFF2-40B4-BE49-F238E27FC236}">
              <a16:creationId xmlns:a16="http://schemas.microsoft.com/office/drawing/2014/main" id="{00000000-0008-0000-0C00-000077000000}"/>
            </a:ext>
          </a:extLst>
        </xdr:cNvPr>
        <xdr:cNvGrpSpPr/>
      </xdr:nvGrpSpPr>
      <xdr:grpSpPr>
        <a:xfrm>
          <a:off x="7459098" y="71466254"/>
          <a:ext cx="131428" cy="1293678"/>
          <a:chOff x="0" y="0"/>
          <a:chExt cx="2120671" cy="588821071"/>
        </a:xfrm>
      </xdr:grpSpPr>
      <xdr:sp macro="" textlink="">
        <xdr:nvSpPr>
          <xdr:cNvPr id="120" name="Freeform 52">
            <a:extLst>
              <a:ext uri="{FF2B5EF4-FFF2-40B4-BE49-F238E27FC236}">
                <a16:creationId xmlns:a16="http://schemas.microsoft.com/office/drawing/2014/main" id="{00000000-0008-0000-0C00-00007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21" name="Freeform 52">
            <a:extLst>
              <a:ext uri="{FF2B5EF4-FFF2-40B4-BE49-F238E27FC236}">
                <a16:creationId xmlns:a16="http://schemas.microsoft.com/office/drawing/2014/main" id="{00000000-0008-0000-0C00-00007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243</xdr:row>
      <xdr:rowOff>0</xdr:rowOff>
    </xdr:from>
    <xdr:to>
      <xdr:col>11</xdr:col>
      <xdr:colOff>419101</xdr:colOff>
      <xdr:row>247</xdr:row>
      <xdr:rowOff>1315</xdr:rowOff>
    </xdr:to>
    <xdr:graphicFrame macro="">
      <xdr:nvGraphicFramePr>
        <xdr:cNvPr id="122" name="グラフ 121">
          <a:extLst>
            <a:ext uri="{FF2B5EF4-FFF2-40B4-BE49-F238E27FC236}">
              <a16:creationId xmlns:a16="http://schemas.microsoft.com/office/drawing/2014/main" id="{00000000-0008-0000-0C00-00007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448698</xdr:colOff>
      <xdr:row>243</xdr:row>
      <xdr:rowOff>66854</xdr:rowOff>
    </xdr:from>
    <xdr:to>
      <xdr:col>9</xdr:col>
      <xdr:colOff>580126</xdr:colOff>
      <xdr:row>246</xdr:row>
      <xdr:rowOff>217532</xdr:rowOff>
    </xdr:to>
    <xdr:grpSp>
      <xdr:nvGrpSpPr>
        <xdr:cNvPr id="123" name="グループ化 122">
          <a:extLst>
            <a:ext uri="{FF2B5EF4-FFF2-40B4-BE49-F238E27FC236}">
              <a16:creationId xmlns:a16="http://schemas.microsoft.com/office/drawing/2014/main" id="{00000000-0008-0000-0C00-00007B000000}"/>
            </a:ext>
          </a:extLst>
        </xdr:cNvPr>
        <xdr:cNvGrpSpPr/>
      </xdr:nvGrpSpPr>
      <xdr:grpSpPr>
        <a:xfrm>
          <a:off x="7459098" y="73904654"/>
          <a:ext cx="131428" cy="1293678"/>
          <a:chOff x="0" y="0"/>
          <a:chExt cx="2120671" cy="588821071"/>
        </a:xfrm>
      </xdr:grpSpPr>
      <xdr:sp macro="" textlink="">
        <xdr:nvSpPr>
          <xdr:cNvPr id="124" name="Freeform 52">
            <a:extLst>
              <a:ext uri="{FF2B5EF4-FFF2-40B4-BE49-F238E27FC236}">
                <a16:creationId xmlns:a16="http://schemas.microsoft.com/office/drawing/2014/main" id="{00000000-0008-0000-0C00-00007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25" name="Freeform 52">
            <a:extLst>
              <a:ext uri="{FF2B5EF4-FFF2-40B4-BE49-F238E27FC236}">
                <a16:creationId xmlns:a16="http://schemas.microsoft.com/office/drawing/2014/main" id="{00000000-0008-0000-0C00-00007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251</xdr:row>
      <xdr:rowOff>0</xdr:rowOff>
    </xdr:from>
    <xdr:to>
      <xdr:col>11</xdr:col>
      <xdr:colOff>419101</xdr:colOff>
      <xdr:row>255</xdr:row>
      <xdr:rowOff>1315</xdr:rowOff>
    </xdr:to>
    <xdr:graphicFrame macro="">
      <xdr:nvGraphicFramePr>
        <xdr:cNvPr id="126" name="グラフ 125">
          <a:extLst>
            <a:ext uri="{FF2B5EF4-FFF2-40B4-BE49-F238E27FC236}">
              <a16:creationId xmlns:a16="http://schemas.microsoft.com/office/drawing/2014/main" id="{00000000-0008-0000-0C00-00007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9</xdr:col>
      <xdr:colOff>448698</xdr:colOff>
      <xdr:row>251</xdr:row>
      <xdr:rowOff>66854</xdr:rowOff>
    </xdr:from>
    <xdr:to>
      <xdr:col>9</xdr:col>
      <xdr:colOff>580126</xdr:colOff>
      <xdr:row>254</xdr:row>
      <xdr:rowOff>217532</xdr:rowOff>
    </xdr:to>
    <xdr:grpSp>
      <xdr:nvGrpSpPr>
        <xdr:cNvPr id="127" name="グループ化 126">
          <a:extLst>
            <a:ext uri="{FF2B5EF4-FFF2-40B4-BE49-F238E27FC236}">
              <a16:creationId xmlns:a16="http://schemas.microsoft.com/office/drawing/2014/main" id="{00000000-0008-0000-0C00-00007F000000}"/>
            </a:ext>
          </a:extLst>
        </xdr:cNvPr>
        <xdr:cNvGrpSpPr/>
      </xdr:nvGrpSpPr>
      <xdr:grpSpPr>
        <a:xfrm>
          <a:off x="7459098" y="76343054"/>
          <a:ext cx="131428" cy="1293678"/>
          <a:chOff x="0" y="0"/>
          <a:chExt cx="2120671" cy="588821071"/>
        </a:xfrm>
      </xdr:grpSpPr>
      <xdr:sp macro="" textlink="">
        <xdr:nvSpPr>
          <xdr:cNvPr id="128" name="Freeform 52">
            <a:extLst>
              <a:ext uri="{FF2B5EF4-FFF2-40B4-BE49-F238E27FC236}">
                <a16:creationId xmlns:a16="http://schemas.microsoft.com/office/drawing/2014/main" id="{00000000-0008-0000-0C00-00008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29" name="Freeform 52">
            <a:extLst>
              <a:ext uri="{FF2B5EF4-FFF2-40B4-BE49-F238E27FC236}">
                <a16:creationId xmlns:a16="http://schemas.microsoft.com/office/drawing/2014/main" id="{00000000-0008-0000-0C00-00008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259</xdr:row>
      <xdr:rowOff>0</xdr:rowOff>
    </xdr:from>
    <xdr:to>
      <xdr:col>11</xdr:col>
      <xdr:colOff>419101</xdr:colOff>
      <xdr:row>263</xdr:row>
      <xdr:rowOff>1315</xdr:rowOff>
    </xdr:to>
    <xdr:graphicFrame macro="">
      <xdr:nvGraphicFramePr>
        <xdr:cNvPr id="130" name="グラフ 129">
          <a:extLst>
            <a:ext uri="{FF2B5EF4-FFF2-40B4-BE49-F238E27FC236}">
              <a16:creationId xmlns:a16="http://schemas.microsoft.com/office/drawing/2014/main" id="{00000000-0008-0000-0C00-00008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9</xdr:col>
      <xdr:colOff>448698</xdr:colOff>
      <xdr:row>259</xdr:row>
      <xdr:rowOff>66854</xdr:rowOff>
    </xdr:from>
    <xdr:to>
      <xdr:col>9</xdr:col>
      <xdr:colOff>580126</xdr:colOff>
      <xdr:row>262</xdr:row>
      <xdr:rowOff>217532</xdr:rowOff>
    </xdr:to>
    <xdr:grpSp>
      <xdr:nvGrpSpPr>
        <xdr:cNvPr id="131" name="グループ化 130">
          <a:extLst>
            <a:ext uri="{FF2B5EF4-FFF2-40B4-BE49-F238E27FC236}">
              <a16:creationId xmlns:a16="http://schemas.microsoft.com/office/drawing/2014/main" id="{00000000-0008-0000-0C00-000083000000}"/>
            </a:ext>
          </a:extLst>
        </xdr:cNvPr>
        <xdr:cNvGrpSpPr/>
      </xdr:nvGrpSpPr>
      <xdr:grpSpPr>
        <a:xfrm>
          <a:off x="7459098" y="78781454"/>
          <a:ext cx="131428" cy="1293678"/>
          <a:chOff x="0" y="0"/>
          <a:chExt cx="2120671" cy="588821071"/>
        </a:xfrm>
      </xdr:grpSpPr>
      <xdr:sp macro="" textlink="">
        <xdr:nvSpPr>
          <xdr:cNvPr id="132" name="Freeform 52">
            <a:extLst>
              <a:ext uri="{FF2B5EF4-FFF2-40B4-BE49-F238E27FC236}">
                <a16:creationId xmlns:a16="http://schemas.microsoft.com/office/drawing/2014/main" id="{00000000-0008-0000-0C00-00008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33" name="Freeform 52">
            <a:extLst>
              <a:ext uri="{FF2B5EF4-FFF2-40B4-BE49-F238E27FC236}">
                <a16:creationId xmlns:a16="http://schemas.microsoft.com/office/drawing/2014/main" id="{00000000-0008-0000-0C00-00008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267</xdr:row>
      <xdr:rowOff>0</xdr:rowOff>
    </xdr:from>
    <xdr:to>
      <xdr:col>11</xdr:col>
      <xdr:colOff>419101</xdr:colOff>
      <xdr:row>271</xdr:row>
      <xdr:rowOff>1315</xdr:rowOff>
    </xdr:to>
    <xdr:graphicFrame macro="">
      <xdr:nvGraphicFramePr>
        <xdr:cNvPr id="134" name="グラフ 133">
          <a:extLst>
            <a:ext uri="{FF2B5EF4-FFF2-40B4-BE49-F238E27FC236}">
              <a16:creationId xmlns:a16="http://schemas.microsoft.com/office/drawing/2014/main" id="{00000000-0008-0000-0C00-00008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9</xdr:col>
      <xdr:colOff>448698</xdr:colOff>
      <xdr:row>267</xdr:row>
      <xdr:rowOff>66854</xdr:rowOff>
    </xdr:from>
    <xdr:to>
      <xdr:col>9</xdr:col>
      <xdr:colOff>580126</xdr:colOff>
      <xdr:row>270</xdr:row>
      <xdr:rowOff>217532</xdr:rowOff>
    </xdr:to>
    <xdr:grpSp>
      <xdr:nvGrpSpPr>
        <xdr:cNvPr id="135" name="グループ化 134">
          <a:extLst>
            <a:ext uri="{FF2B5EF4-FFF2-40B4-BE49-F238E27FC236}">
              <a16:creationId xmlns:a16="http://schemas.microsoft.com/office/drawing/2014/main" id="{00000000-0008-0000-0C00-000087000000}"/>
            </a:ext>
          </a:extLst>
        </xdr:cNvPr>
        <xdr:cNvGrpSpPr/>
      </xdr:nvGrpSpPr>
      <xdr:grpSpPr>
        <a:xfrm>
          <a:off x="7459098" y="81219854"/>
          <a:ext cx="131428" cy="1293678"/>
          <a:chOff x="0" y="0"/>
          <a:chExt cx="2120671" cy="588821071"/>
        </a:xfrm>
      </xdr:grpSpPr>
      <xdr:sp macro="" textlink="">
        <xdr:nvSpPr>
          <xdr:cNvPr id="136" name="Freeform 52">
            <a:extLst>
              <a:ext uri="{FF2B5EF4-FFF2-40B4-BE49-F238E27FC236}">
                <a16:creationId xmlns:a16="http://schemas.microsoft.com/office/drawing/2014/main" id="{00000000-0008-0000-0C00-00008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37" name="Freeform 52">
            <a:extLst>
              <a:ext uri="{FF2B5EF4-FFF2-40B4-BE49-F238E27FC236}">
                <a16:creationId xmlns:a16="http://schemas.microsoft.com/office/drawing/2014/main" id="{00000000-0008-0000-0C00-00008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275</xdr:row>
      <xdr:rowOff>0</xdr:rowOff>
    </xdr:from>
    <xdr:to>
      <xdr:col>11</xdr:col>
      <xdr:colOff>419101</xdr:colOff>
      <xdr:row>279</xdr:row>
      <xdr:rowOff>1315</xdr:rowOff>
    </xdr:to>
    <xdr:graphicFrame macro="">
      <xdr:nvGraphicFramePr>
        <xdr:cNvPr id="138" name="グラフ 137">
          <a:extLst>
            <a:ext uri="{FF2B5EF4-FFF2-40B4-BE49-F238E27FC236}">
              <a16:creationId xmlns:a16="http://schemas.microsoft.com/office/drawing/2014/main" id="{00000000-0008-0000-0C00-00008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9</xdr:col>
      <xdr:colOff>448698</xdr:colOff>
      <xdr:row>275</xdr:row>
      <xdr:rowOff>66854</xdr:rowOff>
    </xdr:from>
    <xdr:to>
      <xdr:col>9</xdr:col>
      <xdr:colOff>580126</xdr:colOff>
      <xdr:row>278</xdr:row>
      <xdr:rowOff>217532</xdr:rowOff>
    </xdr:to>
    <xdr:grpSp>
      <xdr:nvGrpSpPr>
        <xdr:cNvPr id="139" name="グループ化 138">
          <a:extLst>
            <a:ext uri="{FF2B5EF4-FFF2-40B4-BE49-F238E27FC236}">
              <a16:creationId xmlns:a16="http://schemas.microsoft.com/office/drawing/2014/main" id="{00000000-0008-0000-0C00-00008B000000}"/>
            </a:ext>
          </a:extLst>
        </xdr:cNvPr>
        <xdr:cNvGrpSpPr/>
      </xdr:nvGrpSpPr>
      <xdr:grpSpPr>
        <a:xfrm>
          <a:off x="7459098" y="83658254"/>
          <a:ext cx="131428" cy="1293678"/>
          <a:chOff x="0" y="0"/>
          <a:chExt cx="2120671" cy="588821071"/>
        </a:xfrm>
      </xdr:grpSpPr>
      <xdr:sp macro="" textlink="">
        <xdr:nvSpPr>
          <xdr:cNvPr id="140" name="Freeform 52">
            <a:extLst>
              <a:ext uri="{FF2B5EF4-FFF2-40B4-BE49-F238E27FC236}">
                <a16:creationId xmlns:a16="http://schemas.microsoft.com/office/drawing/2014/main" id="{00000000-0008-0000-0C00-00008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41" name="Freeform 52">
            <a:extLst>
              <a:ext uri="{FF2B5EF4-FFF2-40B4-BE49-F238E27FC236}">
                <a16:creationId xmlns:a16="http://schemas.microsoft.com/office/drawing/2014/main" id="{00000000-0008-0000-0C00-00008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283</xdr:row>
      <xdr:rowOff>0</xdr:rowOff>
    </xdr:from>
    <xdr:to>
      <xdr:col>11</xdr:col>
      <xdr:colOff>419101</xdr:colOff>
      <xdr:row>287</xdr:row>
      <xdr:rowOff>1315</xdr:rowOff>
    </xdr:to>
    <xdr:graphicFrame macro="">
      <xdr:nvGraphicFramePr>
        <xdr:cNvPr id="142" name="グラフ 141">
          <a:extLst>
            <a:ext uri="{FF2B5EF4-FFF2-40B4-BE49-F238E27FC236}">
              <a16:creationId xmlns:a16="http://schemas.microsoft.com/office/drawing/2014/main" id="{00000000-0008-0000-0C00-00008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9</xdr:col>
      <xdr:colOff>448698</xdr:colOff>
      <xdr:row>283</xdr:row>
      <xdr:rowOff>66854</xdr:rowOff>
    </xdr:from>
    <xdr:to>
      <xdr:col>9</xdr:col>
      <xdr:colOff>580126</xdr:colOff>
      <xdr:row>286</xdr:row>
      <xdr:rowOff>217532</xdr:rowOff>
    </xdr:to>
    <xdr:grpSp>
      <xdr:nvGrpSpPr>
        <xdr:cNvPr id="143" name="グループ化 142">
          <a:extLst>
            <a:ext uri="{FF2B5EF4-FFF2-40B4-BE49-F238E27FC236}">
              <a16:creationId xmlns:a16="http://schemas.microsoft.com/office/drawing/2014/main" id="{00000000-0008-0000-0C00-00008F000000}"/>
            </a:ext>
          </a:extLst>
        </xdr:cNvPr>
        <xdr:cNvGrpSpPr/>
      </xdr:nvGrpSpPr>
      <xdr:grpSpPr>
        <a:xfrm>
          <a:off x="7459098" y="86096654"/>
          <a:ext cx="131428" cy="1293678"/>
          <a:chOff x="0" y="0"/>
          <a:chExt cx="2120671" cy="588821071"/>
        </a:xfrm>
      </xdr:grpSpPr>
      <xdr:sp macro="" textlink="">
        <xdr:nvSpPr>
          <xdr:cNvPr id="144" name="Freeform 52">
            <a:extLst>
              <a:ext uri="{FF2B5EF4-FFF2-40B4-BE49-F238E27FC236}">
                <a16:creationId xmlns:a16="http://schemas.microsoft.com/office/drawing/2014/main" id="{00000000-0008-0000-0C00-000090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45" name="Freeform 52">
            <a:extLst>
              <a:ext uri="{FF2B5EF4-FFF2-40B4-BE49-F238E27FC236}">
                <a16:creationId xmlns:a16="http://schemas.microsoft.com/office/drawing/2014/main" id="{00000000-0008-0000-0C00-000091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291</xdr:row>
      <xdr:rowOff>0</xdr:rowOff>
    </xdr:from>
    <xdr:to>
      <xdr:col>11</xdr:col>
      <xdr:colOff>419101</xdr:colOff>
      <xdr:row>295</xdr:row>
      <xdr:rowOff>1315</xdr:rowOff>
    </xdr:to>
    <xdr:graphicFrame macro="">
      <xdr:nvGraphicFramePr>
        <xdr:cNvPr id="146" name="グラフ 145">
          <a:extLst>
            <a:ext uri="{FF2B5EF4-FFF2-40B4-BE49-F238E27FC236}">
              <a16:creationId xmlns:a16="http://schemas.microsoft.com/office/drawing/2014/main" id="{00000000-0008-0000-0C00-00009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9</xdr:col>
      <xdr:colOff>448698</xdr:colOff>
      <xdr:row>291</xdr:row>
      <xdr:rowOff>66854</xdr:rowOff>
    </xdr:from>
    <xdr:to>
      <xdr:col>9</xdr:col>
      <xdr:colOff>580126</xdr:colOff>
      <xdr:row>294</xdr:row>
      <xdr:rowOff>217532</xdr:rowOff>
    </xdr:to>
    <xdr:grpSp>
      <xdr:nvGrpSpPr>
        <xdr:cNvPr id="147" name="グループ化 146">
          <a:extLst>
            <a:ext uri="{FF2B5EF4-FFF2-40B4-BE49-F238E27FC236}">
              <a16:creationId xmlns:a16="http://schemas.microsoft.com/office/drawing/2014/main" id="{00000000-0008-0000-0C00-000093000000}"/>
            </a:ext>
          </a:extLst>
        </xdr:cNvPr>
        <xdr:cNvGrpSpPr/>
      </xdr:nvGrpSpPr>
      <xdr:grpSpPr>
        <a:xfrm>
          <a:off x="7459098" y="88535054"/>
          <a:ext cx="131428" cy="1293678"/>
          <a:chOff x="0" y="0"/>
          <a:chExt cx="2120671" cy="588821071"/>
        </a:xfrm>
      </xdr:grpSpPr>
      <xdr:sp macro="" textlink="">
        <xdr:nvSpPr>
          <xdr:cNvPr id="148" name="Freeform 52">
            <a:extLst>
              <a:ext uri="{FF2B5EF4-FFF2-40B4-BE49-F238E27FC236}">
                <a16:creationId xmlns:a16="http://schemas.microsoft.com/office/drawing/2014/main" id="{00000000-0008-0000-0C00-000094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49" name="Freeform 52">
            <a:extLst>
              <a:ext uri="{FF2B5EF4-FFF2-40B4-BE49-F238E27FC236}">
                <a16:creationId xmlns:a16="http://schemas.microsoft.com/office/drawing/2014/main" id="{00000000-0008-0000-0C00-000095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299</xdr:row>
      <xdr:rowOff>0</xdr:rowOff>
    </xdr:from>
    <xdr:to>
      <xdr:col>11</xdr:col>
      <xdr:colOff>419101</xdr:colOff>
      <xdr:row>303</xdr:row>
      <xdr:rowOff>1315</xdr:rowOff>
    </xdr:to>
    <xdr:graphicFrame macro="">
      <xdr:nvGraphicFramePr>
        <xdr:cNvPr id="150" name="グラフ 149">
          <a:extLst>
            <a:ext uri="{FF2B5EF4-FFF2-40B4-BE49-F238E27FC236}">
              <a16:creationId xmlns:a16="http://schemas.microsoft.com/office/drawing/2014/main" id="{00000000-0008-0000-0C00-00009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xdr:col>
      <xdr:colOff>448698</xdr:colOff>
      <xdr:row>299</xdr:row>
      <xdr:rowOff>66854</xdr:rowOff>
    </xdr:from>
    <xdr:to>
      <xdr:col>9</xdr:col>
      <xdr:colOff>580126</xdr:colOff>
      <xdr:row>302</xdr:row>
      <xdr:rowOff>217532</xdr:rowOff>
    </xdr:to>
    <xdr:grpSp>
      <xdr:nvGrpSpPr>
        <xdr:cNvPr id="151" name="グループ化 150">
          <a:extLst>
            <a:ext uri="{FF2B5EF4-FFF2-40B4-BE49-F238E27FC236}">
              <a16:creationId xmlns:a16="http://schemas.microsoft.com/office/drawing/2014/main" id="{00000000-0008-0000-0C00-000097000000}"/>
            </a:ext>
          </a:extLst>
        </xdr:cNvPr>
        <xdr:cNvGrpSpPr/>
      </xdr:nvGrpSpPr>
      <xdr:grpSpPr>
        <a:xfrm>
          <a:off x="7459098" y="90973454"/>
          <a:ext cx="131428" cy="1293678"/>
          <a:chOff x="0" y="0"/>
          <a:chExt cx="2120671" cy="588821071"/>
        </a:xfrm>
      </xdr:grpSpPr>
      <xdr:sp macro="" textlink="">
        <xdr:nvSpPr>
          <xdr:cNvPr id="152" name="Freeform 52">
            <a:extLst>
              <a:ext uri="{FF2B5EF4-FFF2-40B4-BE49-F238E27FC236}">
                <a16:creationId xmlns:a16="http://schemas.microsoft.com/office/drawing/2014/main" id="{00000000-0008-0000-0C00-000098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53" name="Freeform 52">
            <a:extLst>
              <a:ext uri="{FF2B5EF4-FFF2-40B4-BE49-F238E27FC236}">
                <a16:creationId xmlns:a16="http://schemas.microsoft.com/office/drawing/2014/main" id="{00000000-0008-0000-0C00-000099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twoCellAnchor>
    <xdr:from>
      <xdr:col>5</xdr:col>
      <xdr:colOff>1</xdr:colOff>
      <xdr:row>307</xdr:row>
      <xdr:rowOff>0</xdr:rowOff>
    </xdr:from>
    <xdr:to>
      <xdr:col>11</xdr:col>
      <xdr:colOff>419101</xdr:colOff>
      <xdr:row>311</xdr:row>
      <xdr:rowOff>1315</xdr:rowOff>
    </xdr:to>
    <xdr:graphicFrame macro="">
      <xdr:nvGraphicFramePr>
        <xdr:cNvPr id="154" name="グラフ 153">
          <a:extLst>
            <a:ext uri="{FF2B5EF4-FFF2-40B4-BE49-F238E27FC236}">
              <a16:creationId xmlns:a16="http://schemas.microsoft.com/office/drawing/2014/main" id="{00000000-0008-0000-0C00-00009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9</xdr:col>
      <xdr:colOff>448698</xdr:colOff>
      <xdr:row>307</xdr:row>
      <xdr:rowOff>66854</xdr:rowOff>
    </xdr:from>
    <xdr:to>
      <xdr:col>9</xdr:col>
      <xdr:colOff>580126</xdr:colOff>
      <xdr:row>310</xdr:row>
      <xdr:rowOff>217532</xdr:rowOff>
    </xdr:to>
    <xdr:grpSp>
      <xdr:nvGrpSpPr>
        <xdr:cNvPr id="155" name="グループ化 154">
          <a:extLst>
            <a:ext uri="{FF2B5EF4-FFF2-40B4-BE49-F238E27FC236}">
              <a16:creationId xmlns:a16="http://schemas.microsoft.com/office/drawing/2014/main" id="{00000000-0008-0000-0C00-00009B000000}"/>
            </a:ext>
          </a:extLst>
        </xdr:cNvPr>
        <xdr:cNvGrpSpPr/>
      </xdr:nvGrpSpPr>
      <xdr:grpSpPr>
        <a:xfrm>
          <a:off x="7459098" y="93411854"/>
          <a:ext cx="131428" cy="1293678"/>
          <a:chOff x="0" y="0"/>
          <a:chExt cx="2120671" cy="588821071"/>
        </a:xfrm>
      </xdr:grpSpPr>
      <xdr:sp macro="" textlink="">
        <xdr:nvSpPr>
          <xdr:cNvPr id="156" name="Freeform 52">
            <a:extLst>
              <a:ext uri="{FF2B5EF4-FFF2-40B4-BE49-F238E27FC236}">
                <a16:creationId xmlns:a16="http://schemas.microsoft.com/office/drawing/2014/main" id="{00000000-0008-0000-0C00-00009C000000}"/>
              </a:ext>
            </a:extLst>
          </xdr:cNvPr>
          <xdr:cNvSpPr>
            <a:spLocks/>
          </xdr:cNvSpPr>
        </xdr:nvSpPr>
        <xdr:spPr bwMode="auto">
          <a:xfrm rot="5400000">
            <a:off x="-292563565" y="294136835"/>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sp macro="" textlink="">
        <xdr:nvSpPr>
          <xdr:cNvPr id="157" name="Freeform 52">
            <a:extLst>
              <a:ext uri="{FF2B5EF4-FFF2-40B4-BE49-F238E27FC236}">
                <a16:creationId xmlns:a16="http://schemas.microsoft.com/office/drawing/2014/main" id="{00000000-0008-0000-0C00-00009D000000}"/>
              </a:ext>
            </a:extLst>
          </xdr:cNvPr>
          <xdr:cNvSpPr>
            <a:spLocks/>
          </xdr:cNvSpPr>
        </xdr:nvSpPr>
        <xdr:spPr bwMode="auto">
          <a:xfrm rot="16200000">
            <a:off x="-293162881" y="293162881"/>
            <a:ext cx="587847117" cy="1521355"/>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9525" cap="flat" cmpd="sng">
            <a:noFill/>
            <a:prstDash val="solid"/>
            <a:round/>
            <a:headEnd/>
            <a:tailEnd/>
          </a:ln>
        </xdr:spPr>
      </xdr:sp>
    </xdr:grpSp>
    <xdr:clientData/>
  </xdr:twoCellAnchor>
</xdr:wsDr>
</file>

<file path=xl/drawings/drawing6.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0.02941</cdr:x>
      <cdr:y>0</cdr:y>
    </cdr:from>
    <cdr:to>
      <cdr:x>0.15959</cdr:x>
      <cdr:y>0.22581</cdr:y>
    </cdr:to>
    <cdr:sp macro="" textlink="">
      <cdr:nvSpPr>
        <cdr:cNvPr id="3" name="テキスト ボックス 2">
          <a:extLst xmlns:a="http://schemas.openxmlformats.org/drawingml/2006/main">
            <a:ext uri="{FF2B5EF4-FFF2-40B4-BE49-F238E27FC236}">
              <a16:creationId xmlns:a16="http://schemas.microsoft.com/office/drawing/2014/main" id="{33696288-FB3E-4F2E-9C4A-3881997613DF}"/>
            </a:ext>
          </a:extLst>
        </cdr:cNvPr>
        <cdr:cNvSpPr txBox="1"/>
      </cdr:nvSpPr>
      <cdr:spPr>
        <a:xfrm xmlns:a="http://schemas.openxmlformats.org/drawingml/2006/main">
          <a:off x="132330" y="0"/>
          <a:ext cx="585728" cy="344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Pゴシック" panose="020B0400000000000000" pitchFamily="50" charset="-128"/>
              <a:ea typeface="BIZ UDPゴシック" panose="020B0400000000000000" pitchFamily="50" charset="-128"/>
            </a:rPr>
            <a:t>(%)</a:t>
          </a:r>
          <a:endParaRPr lang="ja-JP" altLang="en-US" sz="1000">
            <a:latin typeface="BIZ UDPゴシック" panose="020B0400000000000000" pitchFamily="50" charset="-128"/>
            <a:ea typeface="BIZ UDPゴシック" panose="020B0400000000000000" pitchFamily="50" charset="-128"/>
          </a:endParaRPr>
        </a:p>
      </cdr:txBody>
    </cdr:sp>
  </cdr:relSizeAnchor>
</c:userShape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Y12"/>
  <sheetViews>
    <sheetView view="pageBreakPreview" zoomScaleNormal="100" zoomScaleSheetLayoutView="100" workbookViewId="0">
      <selection activeCell="I19" sqref="I19"/>
    </sheetView>
  </sheetViews>
  <sheetFormatPr defaultColWidth="9" defaultRowHeight="18.75" customHeight="1" x14ac:dyDescent="0.15"/>
  <cols>
    <col min="1" max="2" width="2.625" style="2" customWidth="1"/>
    <col min="3" max="10" width="13.625" style="2" customWidth="1"/>
    <col min="11" max="12" width="2.625" style="2" customWidth="1"/>
    <col min="13" max="16384" width="9" style="2"/>
  </cols>
  <sheetData>
    <row r="2" spans="3:25" ht="18.75" customHeight="1" x14ac:dyDescent="0.15">
      <c r="C2" s="1"/>
      <c r="M2" s="2" t="s">
        <v>0</v>
      </c>
    </row>
    <row r="3" spans="3:25" ht="18.75" customHeight="1" x14ac:dyDescent="0.15">
      <c r="M3" s="3"/>
      <c r="N3" s="4" t="s">
        <v>1</v>
      </c>
      <c r="O3" s="4" t="s">
        <v>2</v>
      </c>
      <c r="P3" s="4" t="s">
        <v>3</v>
      </c>
      <c r="Q3" s="4" t="s">
        <v>4</v>
      </c>
      <c r="R3" s="4" t="s">
        <v>5</v>
      </c>
      <c r="S3" s="4" t="s">
        <v>6</v>
      </c>
      <c r="T3" s="4" t="s">
        <v>7</v>
      </c>
      <c r="U3" s="4" t="s">
        <v>11</v>
      </c>
      <c r="V3" s="4" t="s">
        <v>142</v>
      </c>
      <c r="W3" s="4" t="s">
        <v>215</v>
      </c>
      <c r="X3" s="4" t="s">
        <v>264</v>
      </c>
    </row>
    <row r="4" spans="3:25" ht="18.75" customHeight="1" x14ac:dyDescent="0.15">
      <c r="M4" s="3" t="s">
        <v>8</v>
      </c>
      <c r="N4" s="5">
        <v>39.6</v>
      </c>
      <c r="O4" s="5">
        <v>39.9</v>
      </c>
      <c r="P4" s="5">
        <v>38</v>
      </c>
      <c r="Q4" s="5">
        <v>38.1</v>
      </c>
      <c r="R4" s="5">
        <v>39.1</v>
      </c>
      <c r="S4" s="6">
        <v>41</v>
      </c>
      <c r="T4" s="6">
        <v>42.5</v>
      </c>
      <c r="U4" s="6">
        <v>41.8</v>
      </c>
      <c r="V4" s="6">
        <v>42.2</v>
      </c>
      <c r="W4" s="6">
        <v>41</v>
      </c>
      <c r="X4" s="6">
        <v>43.1</v>
      </c>
    </row>
    <row r="5" spans="3:25" ht="18.75" customHeight="1" x14ac:dyDescent="0.15">
      <c r="M5" s="3" t="s">
        <v>9</v>
      </c>
      <c r="N5" s="5">
        <v>57.5</v>
      </c>
      <c r="O5" s="5">
        <v>57.5</v>
      </c>
      <c r="P5" s="5">
        <v>60.2</v>
      </c>
      <c r="Q5" s="5">
        <v>60.2</v>
      </c>
      <c r="R5" s="5">
        <v>59.6</v>
      </c>
      <c r="S5" s="6">
        <v>56.4</v>
      </c>
      <c r="T5" s="6">
        <v>55.2</v>
      </c>
      <c r="U5" s="6">
        <v>56.3</v>
      </c>
      <c r="V5" s="6">
        <v>55.6</v>
      </c>
      <c r="W5" s="6">
        <v>57.1</v>
      </c>
      <c r="X5" s="6">
        <v>54.4</v>
      </c>
    </row>
    <row r="6" spans="3:25" ht="18.75" customHeight="1" x14ac:dyDescent="0.15">
      <c r="M6" s="3" t="s">
        <v>10</v>
      </c>
      <c r="N6" s="5"/>
      <c r="O6" s="5"/>
      <c r="P6" s="5"/>
      <c r="Q6" s="5"/>
      <c r="R6" s="5"/>
      <c r="S6" s="6"/>
      <c r="T6" s="6">
        <v>0.9</v>
      </c>
      <c r="U6" s="6">
        <v>0.8</v>
      </c>
      <c r="V6" s="6">
        <v>1.3</v>
      </c>
      <c r="W6" s="6">
        <v>1.2</v>
      </c>
      <c r="X6" s="6">
        <v>1</v>
      </c>
      <c r="Y6" s="1"/>
    </row>
    <row r="7" spans="3:25" ht="18.75" customHeight="1" x14ac:dyDescent="0.15">
      <c r="M7" s="1"/>
      <c r="N7" s="88"/>
      <c r="O7" s="88"/>
      <c r="P7" s="88"/>
      <c r="Q7" s="88"/>
      <c r="R7" s="88"/>
      <c r="S7" s="88"/>
      <c r="T7" s="88"/>
      <c r="U7" s="88"/>
    </row>
    <row r="9" spans="3:25" ht="18.75" customHeight="1" x14ac:dyDescent="0.15">
      <c r="M9" s="1"/>
    </row>
    <row r="12" spans="3:25" ht="18.75" customHeight="1" x14ac:dyDescent="0.15">
      <c r="C12" s="1"/>
    </row>
  </sheetData>
  <phoneticPr fontId="2"/>
  <pageMargins left="0.7" right="0.7" top="0.75" bottom="0.75" header="0.3" footer="0.3"/>
  <pageSetup paperSize="9" scale="7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M56"/>
  <sheetViews>
    <sheetView showGridLines="0" view="pageBreakPreview" zoomScaleNormal="80" zoomScaleSheetLayoutView="100" workbookViewId="0">
      <selection activeCell="M41" sqref="M41"/>
    </sheetView>
  </sheetViews>
  <sheetFormatPr defaultColWidth="8.875" defaultRowHeight="14.25" x14ac:dyDescent="0.15"/>
  <cols>
    <col min="1" max="2" width="2.625" style="183" customWidth="1"/>
    <col min="3" max="3" width="10.875" style="183" customWidth="1"/>
    <col min="4" max="4" width="7.75" style="183" customWidth="1"/>
    <col min="5" max="5" width="46.875" style="183" customWidth="1"/>
    <col min="6" max="6" width="9.625" style="183" bestFit="1" customWidth="1"/>
    <col min="7" max="9" width="13.875" style="183" customWidth="1"/>
    <col min="10" max="10" width="8.375" style="183" customWidth="1"/>
    <col min="11" max="12" width="2.625" style="183" customWidth="1"/>
    <col min="13" max="16384" width="8.875" style="183"/>
  </cols>
  <sheetData>
    <row r="3" spans="3:13" x14ac:dyDescent="0.15">
      <c r="C3" s="183" t="s">
        <v>164</v>
      </c>
    </row>
    <row r="4" spans="3:13" ht="19.5" customHeight="1" x14ac:dyDescent="0.15">
      <c r="C4" s="230"/>
      <c r="D4" s="232" t="s">
        <v>351</v>
      </c>
      <c r="E4" s="233"/>
      <c r="F4" s="234"/>
      <c r="G4" s="184" t="s">
        <v>133</v>
      </c>
      <c r="H4" s="185"/>
      <c r="I4" s="238" t="s">
        <v>165</v>
      </c>
      <c r="J4" s="240" t="s">
        <v>105</v>
      </c>
    </row>
    <row r="5" spans="3:13" ht="39" customHeight="1" x14ac:dyDescent="0.15">
      <c r="C5" s="231"/>
      <c r="D5" s="235"/>
      <c r="E5" s="236"/>
      <c r="F5" s="237"/>
      <c r="G5" s="201" t="s">
        <v>166</v>
      </c>
      <c r="H5" s="202" t="s">
        <v>267</v>
      </c>
      <c r="I5" s="239"/>
      <c r="J5" s="241"/>
    </row>
    <row r="6" spans="3:13" ht="17.45" customHeight="1" x14ac:dyDescent="0.15">
      <c r="C6" s="242" t="s">
        <v>167</v>
      </c>
      <c r="D6" s="245" t="s">
        <v>168</v>
      </c>
      <c r="E6" s="248" t="s">
        <v>169</v>
      </c>
      <c r="F6" s="188" t="s">
        <v>170</v>
      </c>
      <c r="G6" s="189" t="s">
        <v>309</v>
      </c>
      <c r="H6" s="189">
        <v>70.2</v>
      </c>
      <c r="I6" s="189">
        <v>75</v>
      </c>
      <c r="J6" s="190">
        <f t="shared" ref="J6:J54" si="0">H6-I6</f>
        <v>-4.7999999999999972</v>
      </c>
    </row>
    <row r="7" spans="3:13" ht="17.45" customHeight="1" x14ac:dyDescent="0.15">
      <c r="C7" s="243"/>
      <c r="D7" s="246"/>
      <c r="E7" s="249"/>
      <c r="F7" s="188" t="s">
        <v>171</v>
      </c>
      <c r="G7" s="189" t="s">
        <v>309</v>
      </c>
      <c r="H7" s="189">
        <v>68.8</v>
      </c>
      <c r="I7" s="189">
        <v>75</v>
      </c>
      <c r="J7" s="190">
        <f t="shared" si="0"/>
        <v>-6.2000000000000028</v>
      </c>
    </row>
    <row r="8" spans="3:13" ht="17.45" customHeight="1" x14ac:dyDescent="0.15">
      <c r="C8" s="243"/>
      <c r="D8" s="247"/>
      <c r="E8" s="250" t="s">
        <v>172</v>
      </c>
      <c r="F8" s="251"/>
      <c r="G8" s="189" t="s">
        <v>310</v>
      </c>
      <c r="H8" s="189">
        <v>85.6</v>
      </c>
      <c r="I8" s="189">
        <v>90</v>
      </c>
      <c r="J8" s="190">
        <f t="shared" si="0"/>
        <v>-4.4000000000000057</v>
      </c>
      <c r="M8" s="191"/>
    </row>
    <row r="9" spans="3:13" ht="17.45" customHeight="1" x14ac:dyDescent="0.15">
      <c r="C9" s="243"/>
      <c r="D9" s="245" t="s">
        <v>173</v>
      </c>
      <c r="E9" s="250" t="s">
        <v>110</v>
      </c>
      <c r="F9" s="251"/>
      <c r="G9" s="189" t="s">
        <v>311</v>
      </c>
      <c r="H9" s="189">
        <v>66.900000000000006</v>
      </c>
      <c r="I9" s="189">
        <v>75</v>
      </c>
      <c r="J9" s="190">
        <f t="shared" si="0"/>
        <v>-8.0999999999999943</v>
      </c>
    </row>
    <row r="10" spans="3:13" ht="17.45" customHeight="1" x14ac:dyDescent="0.15">
      <c r="C10" s="243"/>
      <c r="D10" s="246"/>
      <c r="E10" s="250" t="s">
        <v>174</v>
      </c>
      <c r="F10" s="251"/>
      <c r="G10" s="189" t="s">
        <v>347</v>
      </c>
      <c r="H10" s="189">
        <v>66.8</v>
      </c>
      <c r="I10" s="189">
        <v>75</v>
      </c>
      <c r="J10" s="190">
        <f t="shared" si="0"/>
        <v>-8.2000000000000028</v>
      </c>
    </row>
    <row r="11" spans="3:13" ht="35.1" customHeight="1" x14ac:dyDescent="0.15">
      <c r="C11" s="243"/>
      <c r="D11" s="247"/>
      <c r="E11" s="252" t="s">
        <v>175</v>
      </c>
      <c r="F11" s="253"/>
      <c r="G11" s="198" t="s">
        <v>320</v>
      </c>
      <c r="H11" s="198">
        <v>61.1</v>
      </c>
      <c r="I11" s="198">
        <v>53</v>
      </c>
      <c r="J11" s="199">
        <f t="shared" si="0"/>
        <v>8.1000000000000014</v>
      </c>
    </row>
    <row r="12" spans="3:13" ht="17.45" customHeight="1" x14ac:dyDescent="0.15">
      <c r="C12" s="243"/>
      <c r="D12" s="245" t="s">
        <v>176</v>
      </c>
      <c r="E12" s="250" t="s">
        <v>177</v>
      </c>
      <c r="F12" s="251"/>
      <c r="G12" s="189" t="s">
        <v>312</v>
      </c>
      <c r="H12" s="189">
        <v>69.099999999999994</v>
      </c>
      <c r="I12" s="189">
        <v>75.5</v>
      </c>
      <c r="J12" s="190">
        <f t="shared" si="0"/>
        <v>-6.4000000000000057</v>
      </c>
    </row>
    <row r="13" spans="3:13" ht="17.45" customHeight="1" x14ac:dyDescent="0.15">
      <c r="C13" s="243"/>
      <c r="D13" s="246"/>
      <c r="E13" s="250" t="s">
        <v>178</v>
      </c>
      <c r="F13" s="251"/>
      <c r="G13" s="189" t="s">
        <v>313</v>
      </c>
      <c r="H13" s="189">
        <v>70.5</v>
      </c>
      <c r="I13" s="189">
        <v>75.5</v>
      </c>
      <c r="J13" s="190">
        <f t="shared" si="0"/>
        <v>-5</v>
      </c>
    </row>
    <row r="14" spans="3:13" ht="17.45" customHeight="1" x14ac:dyDescent="0.15">
      <c r="C14" s="243"/>
      <c r="D14" s="246"/>
      <c r="E14" s="250" t="s">
        <v>179</v>
      </c>
      <c r="F14" s="251"/>
      <c r="G14" s="189">
        <v>47.1</v>
      </c>
      <c r="H14" s="189">
        <v>51.6</v>
      </c>
      <c r="I14" s="189">
        <v>55</v>
      </c>
      <c r="J14" s="190">
        <f t="shared" si="0"/>
        <v>-3.3999999999999986</v>
      </c>
    </row>
    <row r="15" spans="3:13" ht="17.45" customHeight="1" x14ac:dyDescent="0.15">
      <c r="C15" s="243"/>
      <c r="D15" s="254" t="s">
        <v>180</v>
      </c>
      <c r="E15" s="250" t="s">
        <v>124</v>
      </c>
      <c r="F15" s="251"/>
      <c r="G15" s="189">
        <v>68.8</v>
      </c>
      <c r="H15" s="189">
        <v>72.2</v>
      </c>
      <c r="I15" s="189">
        <v>80</v>
      </c>
      <c r="J15" s="190">
        <f t="shared" si="0"/>
        <v>-7.7999999999999972</v>
      </c>
    </row>
    <row r="16" spans="3:13" ht="17.45" customHeight="1" x14ac:dyDescent="0.15">
      <c r="C16" s="243"/>
      <c r="D16" s="254"/>
      <c r="E16" s="252" t="s">
        <v>120</v>
      </c>
      <c r="F16" s="253"/>
      <c r="G16" s="198">
        <v>76.599999999999994</v>
      </c>
      <c r="H16" s="198">
        <v>80.599999999999994</v>
      </c>
      <c r="I16" s="198">
        <v>80</v>
      </c>
      <c r="J16" s="199">
        <f t="shared" si="0"/>
        <v>0.59999999999999432</v>
      </c>
    </row>
    <row r="17" spans="3:13" ht="17.45" customHeight="1" x14ac:dyDescent="0.15">
      <c r="C17" s="243"/>
      <c r="D17" s="254" t="s">
        <v>181</v>
      </c>
      <c r="E17" s="250" t="s">
        <v>182</v>
      </c>
      <c r="F17" s="251"/>
      <c r="G17" s="189" t="s">
        <v>314</v>
      </c>
      <c r="H17" s="189">
        <v>76.400000000000006</v>
      </c>
      <c r="I17" s="189">
        <v>90</v>
      </c>
      <c r="J17" s="190">
        <f t="shared" si="0"/>
        <v>-13.599999999999994</v>
      </c>
    </row>
    <row r="18" spans="3:13" ht="17.45" customHeight="1" x14ac:dyDescent="0.15">
      <c r="C18" s="244"/>
      <c r="D18" s="254"/>
      <c r="E18" s="250" t="s">
        <v>123</v>
      </c>
      <c r="F18" s="251"/>
      <c r="G18" s="189">
        <v>81.900000000000006</v>
      </c>
      <c r="H18" s="189">
        <v>83.6</v>
      </c>
      <c r="I18" s="189">
        <v>90</v>
      </c>
      <c r="J18" s="190">
        <f t="shared" si="0"/>
        <v>-6.4000000000000057</v>
      </c>
    </row>
    <row r="19" spans="3:13" ht="17.45" customHeight="1" x14ac:dyDescent="0.15">
      <c r="C19" s="203"/>
      <c r="D19" s="204"/>
      <c r="E19" s="205"/>
      <c r="F19" s="205"/>
      <c r="G19" s="206"/>
      <c r="H19" s="206"/>
      <c r="I19" s="206"/>
      <c r="J19" s="207"/>
    </row>
    <row r="20" spans="3:13" ht="19.5" customHeight="1" x14ac:dyDescent="0.15">
      <c r="C20" s="230" t="s">
        <v>104</v>
      </c>
      <c r="D20" s="232" t="s">
        <v>351</v>
      </c>
      <c r="E20" s="233"/>
      <c r="F20" s="234"/>
      <c r="G20" s="184" t="s">
        <v>133</v>
      </c>
      <c r="H20" s="185"/>
      <c r="I20" s="238" t="s">
        <v>165</v>
      </c>
      <c r="J20" s="240" t="s">
        <v>105</v>
      </c>
    </row>
    <row r="21" spans="3:13" ht="39" customHeight="1" x14ac:dyDescent="0.15">
      <c r="C21" s="231"/>
      <c r="D21" s="235"/>
      <c r="E21" s="236"/>
      <c r="F21" s="237"/>
      <c r="G21" s="186" t="s">
        <v>166</v>
      </c>
      <c r="H21" s="187" t="s">
        <v>267</v>
      </c>
      <c r="I21" s="239"/>
      <c r="J21" s="241"/>
    </row>
    <row r="22" spans="3:13" ht="17.45" customHeight="1" x14ac:dyDescent="0.15">
      <c r="C22" s="254" t="s">
        <v>106</v>
      </c>
      <c r="D22" s="245" t="s">
        <v>107</v>
      </c>
      <c r="E22" s="255" t="s">
        <v>183</v>
      </c>
      <c r="F22" s="256"/>
      <c r="G22" s="193">
        <v>0.871</v>
      </c>
      <c r="H22" s="189">
        <v>88.8</v>
      </c>
      <c r="I22" s="189">
        <v>92</v>
      </c>
      <c r="J22" s="190">
        <f t="shared" si="0"/>
        <v>-3.2000000000000028</v>
      </c>
      <c r="M22" s="191"/>
    </row>
    <row r="23" spans="3:13" ht="35.1" customHeight="1" x14ac:dyDescent="0.15">
      <c r="C23" s="254"/>
      <c r="D23" s="247"/>
      <c r="E23" s="250" t="s">
        <v>184</v>
      </c>
      <c r="F23" s="251"/>
      <c r="G23" s="189">
        <v>63.7</v>
      </c>
      <c r="H23" s="189">
        <v>58.1</v>
      </c>
      <c r="I23" s="189">
        <v>70</v>
      </c>
      <c r="J23" s="190">
        <f t="shared" si="0"/>
        <v>-11.899999999999999</v>
      </c>
    </row>
    <row r="24" spans="3:13" ht="17.45" customHeight="1" x14ac:dyDescent="0.15">
      <c r="C24" s="254"/>
      <c r="D24" s="192" t="s">
        <v>108</v>
      </c>
      <c r="E24" s="250" t="s">
        <v>172</v>
      </c>
      <c r="F24" s="251"/>
      <c r="G24" s="189" t="s">
        <v>310</v>
      </c>
      <c r="H24" s="189">
        <f>H8</f>
        <v>85.6</v>
      </c>
      <c r="I24" s="189">
        <v>90</v>
      </c>
      <c r="J24" s="190">
        <f t="shared" si="0"/>
        <v>-4.4000000000000057</v>
      </c>
      <c r="M24" s="191"/>
    </row>
    <row r="25" spans="3:13" ht="17.45" customHeight="1" x14ac:dyDescent="0.15">
      <c r="C25" s="254" t="s">
        <v>109</v>
      </c>
      <c r="D25" s="245" t="s">
        <v>185</v>
      </c>
      <c r="E25" s="250" t="s">
        <v>110</v>
      </c>
      <c r="F25" s="251"/>
      <c r="G25" s="189" t="s">
        <v>311</v>
      </c>
      <c r="H25" s="189">
        <f>H9</f>
        <v>66.900000000000006</v>
      </c>
      <c r="I25" s="189">
        <v>75</v>
      </c>
      <c r="J25" s="190">
        <f t="shared" si="0"/>
        <v>-8.0999999999999943</v>
      </c>
    </row>
    <row r="26" spans="3:13" ht="35.1" customHeight="1" x14ac:dyDescent="0.15">
      <c r="C26" s="254"/>
      <c r="D26" s="247"/>
      <c r="E26" s="250" t="s">
        <v>186</v>
      </c>
      <c r="F26" s="251"/>
      <c r="G26" s="189" t="s">
        <v>315</v>
      </c>
      <c r="H26" s="189">
        <v>42.8</v>
      </c>
      <c r="I26" s="189">
        <v>60</v>
      </c>
      <c r="J26" s="190">
        <f t="shared" si="0"/>
        <v>-17.200000000000003</v>
      </c>
    </row>
    <row r="27" spans="3:13" ht="35.1" customHeight="1" x14ac:dyDescent="0.15">
      <c r="C27" s="254"/>
      <c r="D27" s="194" t="s">
        <v>187</v>
      </c>
      <c r="E27" s="252" t="s">
        <v>175</v>
      </c>
      <c r="F27" s="253"/>
      <c r="G27" s="198" t="s">
        <v>320</v>
      </c>
      <c r="H27" s="198">
        <f>H11</f>
        <v>61.1</v>
      </c>
      <c r="I27" s="198">
        <v>53</v>
      </c>
      <c r="J27" s="199">
        <f t="shared" si="0"/>
        <v>8.1000000000000014</v>
      </c>
    </row>
    <row r="28" spans="3:13" ht="17.45" customHeight="1" x14ac:dyDescent="0.15">
      <c r="C28" s="254" t="s">
        <v>188</v>
      </c>
      <c r="D28" s="245" t="s">
        <v>189</v>
      </c>
      <c r="E28" s="250" t="s">
        <v>111</v>
      </c>
      <c r="F28" s="251"/>
      <c r="G28" s="189">
        <v>69.8</v>
      </c>
      <c r="H28" s="189">
        <v>72.400000000000006</v>
      </c>
      <c r="I28" s="189">
        <v>80</v>
      </c>
      <c r="J28" s="190">
        <f t="shared" si="0"/>
        <v>-7.5999999999999943</v>
      </c>
    </row>
    <row r="29" spans="3:13" ht="17.45" customHeight="1" x14ac:dyDescent="0.15">
      <c r="C29" s="254"/>
      <c r="D29" s="247"/>
      <c r="E29" s="250" t="s">
        <v>179</v>
      </c>
      <c r="F29" s="251"/>
      <c r="G29" s="189">
        <v>47.1</v>
      </c>
      <c r="H29" s="189">
        <f>H14</f>
        <v>51.6</v>
      </c>
      <c r="I29" s="189">
        <v>55</v>
      </c>
      <c r="J29" s="190">
        <f t="shared" si="0"/>
        <v>-3.3999999999999986</v>
      </c>
    </row>
    <row r="30" spans="3:13" ht="17.45" customHeight="1" x14ac:dyDescent="0.15">
      <c r="C30" s="254" t="s">
        <v>112</v>
      </c>
      <c r="D30" s="245" t="s">
        <v>190</v>
      </c>
      <c r="E30" s="250" t="s">
        <v>113</v>
      </c>
      <c r="F30" s="251"/>
      <c r="G30" s="189">
        <v>37.5</v>
      </c>
      <c r="H30" s="189">
        <v>28.6</v>
      </c>
      <c r="I30" s="189">
        <v>40</v>
      </c>
      <c r="J30" s="190">
        <f t="shared" si="0"/>
        <v>-11.399999999999999</v>
      </c>
    </row>
    <row r="31" spans="3:13" ht="17.45" customHeight="1" x14ac:dyDescent="0.15">
      <c r="C31" s="254"/>
      <c r="D31" s="246"/>
      <c r="E31" s="250" t="s">
        <v>132</v>
      </c>
      <c r="F31" s="195" t="s">
        <v>130</v>
      </c>
      <c r="G31" s="189">
        <v>80.7</v>
      </c>
      <c r="H31" s="189">
        <v>80.400000000000006</v>
      </c>
      <c r="I31" s="189">
        <v>85</v>
      </c>
      <c r="J31" s="190">
        <f t="shared" si="0"/>
        <v>-4.5999999999999943</v>
      </c>
    </row>
    <row r="32" spans="3:13" ht="17.45" customHeight="1" x14ac:dyDescent="0.15">
      <c r="C32" s="254"/>
      <c r="D32" s="246"/>
      <c r="E32" s="250"/>
      <c r="F32" s="195" t="s">
        <v>131</v>
      </c>
      <c r="G32" s="189">
        <v>74.400000000000006</v>
      </c>
      <c r="H32" s="189">
        <v>74</v>
      </c>
      <c r="I32" s="189">
        <v>80</v>
      </c>
      <c r="J32" s="190">
        <f t="shared" si="0"/>
        <v>-6</v>
      </c>
    </row>
    <row r="33" spans="3:13" ht="17.45" customHeight="1" x14ac:dyDescent="0.15">
      <c r="C33" s="254"/>
      <c r="D33" s="247"/>
      <c r="E33" s="250" t="s">
        <v>114</v>
      </c>
      <c r="F33" s="251"/>
      <c r="G33" s="189">
        <v>13.8</v>
      </c>
      <c r="H33" s="189">
        <v>15.5</v>
      </c>
      <c r="I33" s="189">
        <v>25</v>
      </c>
      <c r="J33" s="190">
        <f t="shared" si="0"/>
        <v>-9.5</v>
      </c>
    </row>
    <row r="34" spans="3:13" ht="17.45" customHeight="1" x14ac:dyDescent="0.15">
      <c r="C34" s="254"/>
      <c r="D34" s="192" t="s">
        <v>191</v>
      </c>
      <c r="E34" s="250" t="s">
        <v>115</v>
      </c>
      <c r="F34" s="251"/>
      <c r="G34" s="189">
        <v>69</v>
      </c>
      <c r="H34" s="189">
        <v>71.400000000000006</v>
      </c>
      <c r="I34" s="189">
        <v>73</v>
      </c>
      <c r="J34" s="190">
        <f t="shared" si="0"/>
        <v>-1.5999999999999943</v>
      </c>
      <c r="M34" s="191"/>
    </row>
    <row r="35" spans="3:13" ht="35.1" customHeight="1" x14ac:dyDescent="0.15">
      <c r="C35" s="245" t="s">
        <v>116</v>
      </c>
      <c r="D35" s="245" t="s">
        <v>192</v>
      </c>
      <c r="E35" s="250" t="s">
        <v>193</v>
      </c>
      <c r="F35" s="251"/>
      <c r="G35" s="189" t="s">
        <v>316</v>
      </c>
      <c r="H35" s="189">
        <v>25.2</v>
      </c>
      <c r="I35" s="189">
        <v>50</v>
      </c>
      <c r="J35" s="190">
        <f t="shared" si="0"/>
        <v>-24.8</v>
      </c>
    </row>
    <row r="36" spans="3:13" ht="17.45" customHeight="1" x14ac:dyDescent="0.15">
      <c r="C36" s="246"/>
      <c r="D36" s="247"/>
      <c r="E36" s="250" t="s">
        <v>117</v>
      </c>
      <c r="F36" s="251"/>
      <c r="G36" s="189">
        <v>15.3</v>
      </c>
      <c r="H36" s="189">
        <v>18.399999999999999</v>
      </c>
      <c r="I36" s="189">
        <v>33</v>
      </c>
      <c r="J36" s="190">
        <f t="shared" si="0"/>
        <v>-14.600000000000001</v>
      </c>
    </row>
    <row r="37" spans="3:13" ht="35.1" customHeight="1" x14ac:dyDescent="0.15">
      <c r="C37" s="247"/>
      <c r="D37" s="192" t="s">
        <v>194</v>
      </c>
      <c r="E37" s="250" t="s">
        <v>195</v>
      </c>
      <c r="F37" s="251"/>
      <c r="G37" s="189" t="s">
        <v>317</v>
      </c>
      <c r="H37" s="189">
        <v>61.4</v>
      </c>
      <c r="I37" s="189">
        <v>90</v>
      </c>
      <c r="J37" s="190">
        <f t="shared" si="0"/>
        <v>-28.6</v>
      </c>
    </row>
    <row r="38" spans="3:13" ht="17.45" customHeight="1" x14ac:dyDescent="0.15">
      <c r="C38" s="254" t="s">
        <v>118</v>
      </c>
      <c r="D38" s="192" t="s">
        <v>196</v>
      </c>
      <c r="E38" s="250" t="s">
        <v>119</v>
      </c>
      <c r="F38" s="251"/>
      <c r="G38" s="189">
        <v>82.2</v>
      </c>
      <c r="H38" s="189">
        <v>82.4</v>
      </c>
      <c r="I38" s="189">
        <v>85</v>
      </c>
      <c r="J38" s="190">
        <f t="shared" si="0"/>
        <v>-2.5999999999999943</v>
      </c>
    </row>
    <row r="39" spans="3:13" ht="17.45" customHeight="1" x14ac:dyDescent="0.15">
      <c r="C39" s="254"/>
      <c r="D39" s="245" t="s">
        <v>197</v>
      </c>
      <c r="E39" s="252" t="s">
        <v>120</v>
      </c>
      <c r="F39" s="253"/>
      <c r="G39" s="198">
        <v>76.599999999999994</v>
      </c>
      <c r="H39" s="198">
        <f>H16</f>
        <v>80.599999999999994</v>
      </c>
      <c r="I39" s="198">
        <v>80</v>
      </c>
      <c r="J39" s="199">
        <f t="shared" si="0"/>
        <v>0.59999999999999432</v>
      </c>
    </row>
    <row r="40" spans="3:13" ht="35.1" customHeight="1" x14ac:dyDescent="0.15">
      <c r="C40" s="254"/>
      <c r="D40" s="247"/>
      <c r="E40" s="250" t="s">
        <v>198</v>
      </c>
      <c r="F40" s="251"/>
      <c r="G40" s="189" t="s">
        <v>318</v>
      </c>
      <c r="H40" s="189">
        <v>96</v>
      </c>
      <c r="I40" s="189">
        <v>98.5</v>
      </c>
      <c r="J40" s="190">
        <f t="shared" si="0"/>
        <v>-2.5</v>
      </c>
    </row>
    <row r="41" spans="3:13" ht="35.1" customHeight="1" x14ac:dyDescent="0.15">
      <c r="C41" s="254"/>
      <c r="D41" s="192" t="s">
        <v>199</v>
      </c>
      <c r="E41" s="250" t="s">
        <v>200</v>
      </c>
      <c r="F41" s="251"/>
      <c r="G41" s="189">
        <v>42.5</v>
      </c>
      <c r="H41" s="189">
        <v>46.8</v>
      </c>
      <c r="I41" s="189">
        <v>65</v>
      </c>
      <c r="J41" s="190">
        <f t="shared" si="0"/>
        <v>-18.200000000000003</v>
      </c>
      <c r="M41" s="191"/>
    </row>
    <row r="42" spans="3:13" ht="17.45" customHeight="1" x14ac:dyDescent="0.15">
      <c r="C42" s="245" t="s">
        <v>121</v>
      </c>
      <c r="D42" s="245" t="s">
        <v>201</v>
      </c>
      <c r="E42" s="250" t="s">
        <v>122</v>
      </c>
      <c r="F42" s="251"/>
      <c r="G42" s="189">
        <v>93.8</v>
      </c>
      <c r="H42" s="189">
        <v>94.4</v>
      </c>
      <c r="I42" s="189">
        <v>95</v>
      </c>
      <c r="J42" s="190">
        <f t="shared" si="0"/>
        <v>-0.59999999999999432</v>
      </c>
    </row>
    <row r="43" spans="3:13" ht="17.45" customHeight="1" x14ac:dyDescent="0.15">
      <c r="C43" s="246"/>
      <c r="D43" s="247"/>
      <c r="E43" s="250" t="s">
        <v>123</v>
      </c>
      <c r="F43" s="251"/>
      <c r="G43" s="189">
        <v>81.900000000000006</v>
      </c>
      <c r="H43" s="189">
        <v>83.6</v>
      </c>
      <c r="I43" s="189">
        <v>90</v>
      </c>
      <c r="J43" s="190">
        <f t="shared" si="0"/>
        <v>-6.4000000000000057</v>
      </c>
    </row>
    <row r="44" spans="3:13" ht="17.45" customHeight="1" x14ac:dyDescent="0.15">
      <c r="C44" s="246"/>
      <c r="D44" s="245" t="s">
        <v>202</v>
      </c>
      <c r="E44" s="250" t="s">
        <v>124</v>
      </c>
      <c r="F44" s="251"/>
      <c r="G44" s="189">
        <v>68.8</v>
      </c>
      <c r="H44" s="189">
        <f>H15</f>
        <v>72.2</v>
      </c>
      <c r="I44" s="189">
        <v>80</v>
      </c>
      <c r="J44" s="190">
        <f t="shared" si="0"/>
        <v>-7.7999999999999972</v>
      </c>
    </row>
    <row r="45" spans="3:13" ht="17.45" customHeight="1" x14ac:dyDescent="0.15">
      <c r="C45" s="246"/>
      <c r="D45" s="246"/>
      <c r="E45" s="250" t="s">
        <v>125</v>
      </c>
      <c r="F45" s="251"/>
      <c r="G45" s="189">
        <v>70.3</v>
      </c>
      <c r="H45" s="189">
        <v>70.2</v>
      </c>
      <c r="I45" s="189">
        <v>80</v>
      </c>
      <c r="J45" s="190">
        <f t="shared" si="0"/>
        <v>-9.7999999999999972</v>
      </c>
    </row>
    <row r="46" spans="3:13" ht="17.45" customHeight="1" x14ac:dyDescent="0.15">
      <c r="C46" s="246"/>
      <c r="D46" s="247"/>
      <c r="E46" s="250" t="s">
        <v>126</v>
      </c>
      <c r="F46" s="251"/>
      <c r="G46" s="189">
        <v>89.4</v>
      </c>
      <c r="H46" s="189">
        <v>89.4</v>
      </c>
      <c r="I46" s="189">
        <v>90</v>
      </c>
      <c r="J46" s="190">
        <f t="shared" si="0"/>
        <v>-0.59999999999999432</v>
      </c>
    </row>
    <row r="47" spans="3:13" ht="17.45" customHeight="1" x14ac:dyDescent="0.15">
      <c r="C47" s="246"/>
      <c r="D47" s="245" t="s">
        <v>203</v>
      </c>
      <c r="E47" s="250" t="s">
        <v>127</v>
      </c>
      <c r="F47" s="251"/>
      <c r="G47" s="189">
        <v>52.7</v>
      </c>
      <c r="H47" s="189">
        <v>49.5</v>
      </c>
      <c r="I47" s="189">
        <v>65</v>
      </c>
      <c r="J47" s="190">
        <f t="shared" si="0"/>
        <v>-15.5</v>
      </c>
    </row>
    <row r="48" spans="3:13" ht="35.1" customHeight="1" x14ac:dyDescent="0.15">
      <c r="C48" s="246"/>
      <c r="D48" s="247"/>
      <c r="E48" s="250" t="s">
        <v>204</v>
      </c>
      <c r="F48" s="251"/>
      <c r="G48" s="189">
        <v>72.7</v>
      </c>
      <c r="H48" s="189">
        <v>72.8</v>
      </c>
      <c r="I48" s="189">
        <v>80</v>
      </c>
      <c r="J48" s="190">
        <f t="shared" si="0"/>
        <v>-7.2000000000000028</v>
      </c>
    </row>
    <row r="49" spans="3:13" ht="35.1" customHeight="1" x14ac:dyDescent="0.15">
      <c r="C49" s="246"/>
      <c r="D49" s="245" t="s">
        <v>205</v>
      </c>
      <c r="E49" s="250" t="s">
        <v>206</v>
      </c>
      <c r="F49" s="251"/>
      <c r="G49" s="189">
        <v>60.9</v>
      </c>
      <c r="H49" s="189">
        <v>65.7</v>
      </c>
      <c r="I49" s="189">
        <v>70</v>
      </c>
      <c r="J49" s="190">
        <f t="shared" si="0"/>
        <v>-4.2999999999999972</v>
      </c>
    </row>
    <row r="50" spans="3:13" ht="35.1" customHeight="1" x14ac:dyDescent="0.15">
      <c r="C50" s="246"/>
      <c r="D50" s="246"/>
      <c r="E50" s="252" t="s">
        <v>207</v>
      </c>
      <c r="F50" s="253"/>
      <c r="G50" s="198">
        <v>38.1</v>
      </c>
      <c r="H50" s="198">
        <v>41.2</v>
      </c>
      <c r="I50" s="198">
        <v>40</v>
      </c>
      <c r="J50" s="199">
        <f t="shared" si="0"/>
        <v>1.2000000000000028</v>
      </c>
      <c r="M50" s="191"/>
    </row>
    <row r="51" spans="3:13" ht="17.45" customHeight="1" x14ac:dyDescent="0.15">
      <c r="C51" s="246"/>
      <c r="D51" s="247"/>
      <c r="E51" s="250" t="s">
        <v>128</v>
      </c>
      <c r="F51" s="251"/>
      <c r="G51" s="197">
        <v>63.8</v>
      </c>
      <c r="H51" s="197">
        <v>65.099999999999994</v>
      </c>
      <c r="I51" s="197">
        <v>70</v>
      </c>
      <c r="J51" s="190">
        <f t="shared" si="0"/>
        <v>-4.9000000000000057</v>
      </c>
    </row>
    <row r="52" spans="3:13" ht="35.1" customHeight="1" x14ac:dyDescent="0.15">
      <c r="C52" s="247"/>
      <c r="D52" s="192" t="s">
        <v>208</v>
      </c>
      <c r="E52" s="250" t="s">
        <v>129</v>
      </c>
      <c r="F52" s="251"/>
      <c r="G52" s="189">
        <v>78.5</v>
      </c>
      <c r="H52" s="189">
        <v>79</v>
      </c>
      <c r="I52" s="189">
        <v>80</v>
      </c>
      <c r="J52" s="190">
        <f t="shared" si="0"/>
        <v>-1</v>
      </c>
    </row>
    <row r="53" spans="3:13" ht="17.45" customHeight="1" x14ac:dyDescent="0.15">
      <c r="C53" s="245" t="s">
        <v>152</v>
      </c>
      <c r="D53" s="192" t="s">
        <v>209</v>
      </c>
      <c r="E53" s="250" t="s">
        <v>210</v>
      </c>
      <c r="F53" s="251"/>
      <c r="G53" s="189" t="s">
        <v>319</v>
      </c>
      <c r="H53" s="189">
        <v>97.3</v>
      </c>
      <c r="I53" s="189">
        <v>99</v>
      </c>
      <c r="J53" s="190">
        <f t="shared" si="0"/>
        <v>-1.7000000000000028</v>
      </c>
      <c r="M53" s="191"/>
    </row>
    <row r="54" spans="3:13" ht="17.45" customHeight="1" x14ac:dyDescent="0.15">
      <c r="C54" s="247"/>
      <c r="D54" s="192" t="s">
        <v>211</v>
      </c>
      <c r="E54" s="250" t="s">
        <v>212</v>
      </c>
      <c r="F54" s="251"/>
      <c r="G54" s="189">
        <v>14.4</v>
      </c>
      <c r="H54" s="189">
        <v>17.7</v>
      </c>
      <c r="I54" s="189">
        <v>12</v>
      </c>
      <c r="J54" s="190">
        <f t="shared" si="0"/>
        <v>5.6999999999999993</v>
      </c>
    </row>
    <row r="55" spans="3:13" x14ac:dyDescent="0.15">
      <c r="C55" s="183" t="s">
        <v>213</v>
      </c>
    </row>
    <row r="56" spans="3:13" x14ac:dyDescent="0.15">
      <c r="C56" s="196" t="s">
        <v>214</v>
      </c>
    </row>
  </sheetData>
  <sortState columnSort="1" ref="C20:C21">
    <sortCondition descending="1" ref="C21"/>
  </sortState>
  <mergeCells count="76">
    <mergeCell ref="J4:J5"/>
    <mergeCell ref="C53:C54"/>
    <mergeCell ref="E53:F53"/>
    <mergeCell ref="E54:F54"/>
    <mergeCell ref="E47:F47"/>
    <mergeCell ref="E48:F48"/>
    <mergeCell ref="D49:D51"/>
    <mergeCell ref="E49:F49"/>
    <mergeCell ref="E50:F50"/>
    <mergeCell ref="E51:F51"/>
    <mergeCell ref="E41:F41"/>
    <mergeCell ref="C42:C52"/>
    <mergeCell ref="D42:D43"/>
    <mergeCell ref="E45:F45"/>
    <mergeCell ref="E46:F46"/>
    <mergeCell ref="C4:C5"/>
    <mergeCell ref="D4:F5"/>
    <mergeCell ref="I4:I5"/>
    <mergeCell ref="E52:F52"/>
    <mergeCell ref="C35:C37"/>
    <mergeCell ref="D35:D36"/>
    <mergeCell ref="E35:F35"/>
    <mergeCell ref="E36:F36"/>
    <mergeCell ref="E37:F37"/>
    <mergeCell ref="D47:D48"/>
    <mergeCell ref="C38:C41"/>
    <mergeCell ref="E38:F38"/>
    <mergeCell ref="D39:D40"/>
    <mergeCell ref="E39:F39"/>
    <mergeCell ref="E40:F40"/>
    <mergeCell ref="E42:F42"/>
    <mergeCell ref="E43:F43"/>
    <mergeCell ref="D44:D46"/>
    <mergeCell ref="E44:F44"/>
    <mergeCell ref="C28:C29"/>
    <mergeCell ref="D28:D29"/>
    <mergeCell ref="E28:F28"/>
    <mergeCell ref="E29:F29"/>
    <mergeCell ref="C30:C34"/>
    <mergeCell ref="D30:D33"/>
    <mergeCell ref="E30:F30"/>
    <mergeCell ref="E31:E32"/>
    <mergeCell ref="E33:F33"/>
    <mergeCell ref="E34:F34"/>
    <mergeCell ref="C22:C24"/>
    <mergeCell ref="D22:D23"/>
    <mergeCell ref="E22:F22"/>
    <mergeCell ref="E23:F23"/>
    <mergeCell ref="E24:F24"/>
    <mergeCell ref="C25:C27"/>
    <mergeCell ref="D25:D26"/>
    <mergeCell ref="E25:F25"/>
    <mergeCell ref="E26:F26"/>
    <mergeCell ref="E27:F27"/>
    <mergeCell ref="D15:D16"/>
    <mergeCell ref="E15:F15"/>
    <mergeCell ref="E16:F16"/>
    <mergeCell ref="D17:D18"/>
    <mergeCell ref="E17:F17"/>
    <mergeCell ref="E18:F18"/>
    <mergeCell ref="C20:C21"/>
    <mergeCell ref="D20:F21"/>
    <mergeCell ref="I20:I21"/>
    <mergeCell ref="J20:J21"/>
    <mergeCell ref="C6:C18"/>
    <mergeCell ref="D6:D8"/>
    <mergeCell ref="E6:E7"/>
    <mergeCell ref="E8:F8"/>
    <mergeCell ref="D9:D11"/>
    <mergeCell ref="E9:F9"/>
    <mergeCell ref="E10:F10"/>
    <mergeCell ref="E11:F11"/>
    <mergeCell ref="D12:D14"/>
    <mergeCell ref="E12:F12"/>
    <mergeCell ref="E13:F13"/>
    <mergeCell ref="E14:F14"/>
  </mergeCells>
  <phoneticPr fontId="2"/>
  <pageMargins left="0.7" right="0.7" top="0.75" bottom="0.75" header="0.3" footer="0.3"/>
  <pageSetup paperSize="9" scale="62" orientation="portrait" r:id="rId1"/>
  <colBreaks count="1" manualBreakCount="1">
    <brk id="11" min="1" max="3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Y313"/>
  <sheetViews>
    <sheetView showGridLines="0" tabSelected="1" view="pageBreakPreview" zoomScaleNormal="100" zoomScaleSheetLayoutView="100" workbookViewId="0">
      <selection activeCell="P303" sqref="P303"/>
    </sheetView>
  </sheetViews>
  <sheetFormatPr defaultColWidth="9.75" defaultRowHeight="30" customHeight="1" x14ac:dyDescent="0.15"/>
  <cols>
    <col min="1" max="2" width="2.25" style="91" customWidth="1"/>
    <col min="3" max="3" width="19.625" style="91" customWidth="1"/>
    <col min="4" max="4" width="15.625" style="91" customWidth="1"/>
    <col min="5" max="5" width="13.25" style="91" customWidth="1"/>
    <col min="6" max="11" width="9.75" style="91"/>
    <col min="12" max="12" width="6.125" style="91" customWidth="1"/>
    <col min="13" max="14" width="1.75" style="91" customWidth="1"/>
    <col min="15" max="15" width="9.75" style="91"/>
    <col min="16" max="16" width="9.75" style="91" customWidth="1"/>
    <col min="17" max="16384" width="9.75" style="91"/>
  </cols>
  <sheetData>
    <row r="1" spans="3:19" ht="18" customHeight="1" x14ac:dyDescent="0.15">
      <c r="O1" s="90"/>
    </row>
    <row r="2" spans="3:19" ht="18" customHeight="1" x14ac:dyDescent="0.15">
      <c r="O2" s="92"/>
    </row>
    <row r="3" spans="3:19" ht="18" customHeight="1" thickBot="1" x14ac:dyDescent="0.2">
      <c r="O3" s="91" t="s">
        <v>236</v>
      </c>
    </row>
    <row r="4" spans="3:19" ht="30" customHeight="1" x14ac:dyDescent="0.15">
      <c r="C4" s="93" t="s">
        <v>134</v>
      </c>
      <c r="D4" s="259" t="s">
        <v>135</v>
      </c>
      <c r="E4" s="259"/>
      <c r="F4" s="94"/>
      <c r="G4" s="94"/>
      <c r="H4" s="94"/>
      <c r="I4" s="94"/>
      <c r="J4" s="94"/>
      <c r="K4" s="94"/>
      <c r="L4" s="95"/>
      <c r="O4" s="91" t="s">
        <v>220</v>
      </c>
    </row>
    <row r="5" spans="3:19" ht="30" customHeight="1" x14ac:dyDescent="0.15">
      <c r="C5" s="257" t="str">
        <f>O4</f>
        <v>調布市の地震への災害対策に満足している市民の割合（問13）</v>
      </c>
      <c r="D5" s="200" t="s">
        <v>322</v>
      </c>
      <c r="E5" s="97">
        <f>O6</f>
        <v>67.599999999999994</v>
      </c>
      <c r="L5" s="98"/>
      <c r="N5" s="99"/>
      <c r="O5" s="100" t="s">
        <v>217</v>
      </c>
      <c r="P5" s="101" t="s">
        <v>142</v>
      </c>
      <c r="Q5" s="101" t="s">
        <v>215</v>
      </c>
      <c r="R5" s="101" t="s">
        <v>264</v>
      </c>
      <c r="S5" s="100" t="s">
        <v>218</v>
      </c>
    </row>
    <row r="6" spans="3:19" ht="30" customHeight="1" x14ac:dyDescent="0.15">
      <c r="C6" s="257"/>
      <c r="D6" s="102" t="s">
        <v>321</v>
      </c>
      <c r="E6" s="97">
        <f>R6</f>
        <v>70.2</v>
      </c>
      <c r="L6" s="98"/>
      <c r="O6" s="103">
        <v>67.599999999999994</v>
      </c>
      <c r="P6" s="103">
        <v>68.3</v>
      </c>
      <c r="Q6" s="103">
        <v>72.2</v>
      </c>
      <c r="R6" s="103">
        <v>70.2</v>
      </c>
      <c r="S6" s="103">
        <v>75</v>
      </c>
    </row>
    <row r="7" spans="3:19" ht="30" customHeight="1" thickBot="1" x14ac:dyDescent="0.2">
      <c r="C7" s="258"/>
      <c r="D7" s="104" t="s">
        <v>216</v>
      </c>
      <c r="E7" s="105">
        <f>S6</f>
        <v>75</v>
      </c>
      <c r="F7" s="106"/>
      <c r="G7" s="106"/>
      <c r="H7" s="106"/>
      <c r="I7" s="106"/>
      <c r="J7" s="106"/>
      <c r="K7" s="106"/>
      <c r="L7" s="107"/>
    </row>
    <row r="8" spans="3:19" ht="18" customHeight="1" x14ac:dyDescent="0.15">
      <c r="C8" s="108"/>
      <c r="D8" s="109"/>
      <c r="E8" s="110"/>
    </row>
    <row r="9" spans="3:19" ht="18" customHeight="1" x14ac:dyDescent="0.15"/>
    <row r="10" spans="3:19" ht="18" customHeight="1" x14ac:dyDescent="0.15"/>
    <row r="11" spans="3:19" ht="18" customHeight="1" thickBot="1" x14ac:dyDescent="0.2">
      <c r="O11" s="91" t="s">
        <v>236</v>
      </c>
    </row>
    <row r="12" spans="3:19" ht="30" customHeight="1" x14ac:dyDescent="0.15">
      <c r="C12" s="93" t="s">
        <v>134</v>
      </c>
      <c r="D12" s="259" t="s">
        <v>135</v>
      </c>
      <c r="E12" s="259"/>
      <c r="F12" s="94"/>
      <c r="G12" s="94"/>
      <c r="H12" s="94"/>
      <c r="I12" s="94"/>
      <c r="J12" s="94"/>
      <c r="K12" s="94"/>
      <c r="L12" s="95"/>
      <c r="O12" s="91" t="s">
        <v>221</v>
      </c>
    </row>
    <row r="13" spans="3:19" ht="30" customHeight="1" x14ac:dyDescent="0.15">
      <c r="C13" s="257" t="str">
        <f>O12</f>
        <v>調布市の風水害への災害対策に満足している市民の割合（問13）</v>
      </c>
      <c r="D13" s="200" t="s">
        <v>322</v>
      </c>
      <c r="E13" s="97">
        <f>O14</f>
        <v>67.599999999999994</v>
      </c>
      <c r="L13" s="98"/>
      <c r="N13" s="99"/>
      <c r="O13" s="100" t="s">
        <v>217</v>
      </c>
      <c r="P13" s="101" t="s">
        <v>142</v>
      </c>
      <c r="Q13" s="101" t="s">
        <v>215</v>
      </c>
      <c r="R13" s="101" t="s">
        <v>264</v>
      </c>
      <c r="S13" s="100" t="s">
        <v>218</v>
      </c>
    </row>
    <row r="14" spans="3:19" ht="30" customHeight="1" x14ac:dyDescent="0.15">
      <c r="C14" s="257"/>
      <c r="D14" s="102" t="s">
        <v>321</v>
      </c>
      <c r="E14" s="97">
        <f>R14</f>
        <v>68.8</v>
      </c>
      <c r="L14" s="98"/>
      <c r="O14" s="103">
        <v>67.599999999999994</v>
      </c>
      <c r="P14" s="103">
        <v>68.900000000000006</v>
      </c>
      <c r="Q14" s="103">
        <v>70.8</v>
      </c>
      <c r="R14" s="103">
        <v>68.8</v>
      </c>
      <c r="S14" s="103">
        <v>75</v>
      </c>
    </row>
    <row r="15" spans="3:19" ht="30" customHeight="1" thickBot="1" x14ac:dyDescent="0.2">
      <c r="C15" s="258"/>
      <c r="D15" s="104" t="s">
        <v>216</v>
      </c>
      <c r="E15" s="105">
        <f>S14</f>
        <v>75</v>
      </c>
      <c r="F15" s="106"/>
      <c r="G15" s="106"/>
      <c r="H15" s="106"/>
      <c r="I15" s="106"/>
      <c r="J15" s="106"/>
      <c r="K15" s="106"/>
      <c r="L15" s="107"/>
    </row>
    <row r="16" spans="3:19" ht="18" customHeight="1" x14ac:dyDescent="0.15">
      <c r="C16" s="108"/>
      <c r="D16" s="109"/>
      <c r="E16" s="110"/>
    </row>
    <row r="17" spans="3:19" ht="18" customHeight="1" x14ac:dyDescent="0.15"/>
    <row r="18" spans="3:19" ht="18" customHeight="1" x14ac:dyDescent="0.15"/>
    <row r="19" spans="3:19" ht="18" customHeight="1" thickBot="1" x14ac:dyDescent="0.2">
      <c r="O19" s="91" t="s">
        <v>244</v>
      </c>
    </row>
    <row r="20" spans="3:19" ht="30" customHeight="1" x14ac:dyDescent="0.15">
      <c r="C20" s="93" t="s">
        <v>134</v>
      </c>
      <c r="D20" s="259" t="s">
        <v>135</v>
      </c>
      <c r="E20" s="259"/>
      <c r="F20" s="94"/>
      <c r="G20" s="94"/>
      <c r="H20" s="94"/>
      <c r="I20" s="94"/>
      <c r="J20" s="94"/>
      <c r="K20" s="94"/>
      <c r="L20" s="95"/>
      <c r="O20" s="91" t="s">
        <v>222</v>
      </c>
    </row>
    <row r="21" spans="3:19" ht="30" customHeight="1" x14ac:dyDescent="0.15">
      <c r="C21" s="257" t="str">
        <f>O20</f>
        <v>特殊詐欺被害防止のため何らかの対策をしている市民の割合（問17）</v>
      </c>
      <c r="D21" s="96" t="s">
        <v>219</v>
      </c>
      <c r="E21" s="97">
        <f>O22</f>
        <v>81.900000000000006</v>
      </c>
      <c r="L21" s="98"/>
      <c r="N21" s="99"/>
      <c r="O21" s="100" t="s">
        <v>217</v>
      </c>
      <c r="P21" s="101" t="s">
        <v>142</v>
      </c>
      <c r="Q21" s="101" t="s">
        <v>215</v>
      </c>
      <c r="R21" s="101" t="s">
        <v>264</v>
      </c>
      <c r="S21" s="100" t="s">
        <v>218</v>
      </c>
    </row>
    <row r="22" spans="3:19" ht="30" customHeight="1" x14ac:dyDescent="0.15">
      <c r="C22" s="257"/>
      <c r="D22" s="102" t="s">
        <v>321</v>
      </c>
      <c r="E22" s="97">
        <f>R22</f>
        <v>85.6</v>
      </c>
      <c r="L22" s="98"/>
      <c r="O22" s="103">
        <v>81.900000000000006</v>
      </c>
      <c r="P22" s="103">
        <v>81.900000000000006</v>
      </c>
      <c r="Q22" s="103">
        <v>83.1</v>
      </c>
      <c r="R22" s="103">
        <v>85.6</v>
      </c>
      <c r="S22" s="103">
        <v>90</v>
      </c>
    </row>
    <row r="23" spans="3:19" ht="30" customHeight="1" thickBot="1" x14ac:dyDescent="0.2">
      <c r="C23" s="258"/>
      <c r="D23" s="104" t="s">
        <v>216</v>
      </c>
      <c r="E23" s="105">
        <f>S22</f>
        <v>90</v>
      </c>
      <c r="F23" s="106"/>
      <c r="G23" s="106"/>
      <c r="H23" s="106"/>
      <c r="I23" s="106"/>
      <c r="J23" s="106"/>
      <c r="K23" s="106"/>
      <c r="L23" s="107"/>
      <c r="P23" s="124"/>
    </row>
    <row r="24" spans="3:19" ht="18" customHeight="1" x14ac:dyDescent="0.15">
      <c r="C24" s="108"/>
      <c r="D24" s="109"/>
      <c r="E24" s="110"/>
    </row>
    <row r="25" spans="3:19" ht="18" customHeight="1" x14ac:dyDescent="0.15"/>
    <row r="26" spans="3:19" ht="18" customHeight="1" x14ac:dyDescent="0.15"/>
    <row r="27" spans="3:19" ht="18" customHeight="1" thickBot="1" x14ac:dyDescent="0.2">
      <c r="O27" s="91" t="s">
        <v>241</v>
      </c>
    </row>
    <row r="28" spans="3:19" ht="30" customHeight="1" x14ac:dyDescent="0.15">
      <c r="C28" s="93" t="s">
        <v>134</v>
      </c>
      <c r="D28" s="259" t="s">
        <v>135</v>
      </c>
      <c r="E28" s="259"/>
      <c r="F28" s="94"/>
      <c r="G28" s="94"/>
      <c r="H28" s="94"/>
      <c r="I28" s="94"/>
      <c r="J28" s="94"/>
      <c r="K28" s="94"/>
      <c r="L28" s="95"/>
      <c r="O28" s="91" t="s">
        <v>223</v>
      </c>
    </row>
    <row r="29" spans="3:19" ht="30" customHeight="1" x14ac:dyDescent="0.15">
      <c r="C29" s="257" t="str">
        <f>O28</f>
        <v>子育て支援サービスに満足している市民の割合（問13）</v>
      </c>
      <c r="D29" s="200" t="s">
        <v>322</v>
      </c>
      <c r="E29" s="97">
        <f>O30</f>
        <v>68.3</v>
      </c>
      <c r="L29" s="98"/>
      <c r="N29" s="99"/>
      <c r="O29" s="100" t="s">
        <v>217</v>
      </c>
      <c r="P29" s="101" t="s">
        <v>142</v>
      </c>
      <c r="Q29" s="101" t="s">
        <v>215</v>
      </c>
      <c r="R29" s="101" t="s">
        <v>264</v>
      </c>
      <c r="S29" s="100" t="s">
        <v>218</v>
      </c>
    </row>
    <row r="30" spans="3:19" ht="30" customHeight="1" x14ac:dyDescent="0.15">
      <c r="C30" s="257"/>
      <c r="D30" s="102" t="s">
        <v>321</v>
      </c>
      <c r="E30" s="97">
        <f>R30</f>
        <v>66.900000000000006</v>
      </c>
      <c r="L30" s="98"/>
      <c r="O30" s="103">
        <v>68.3</v>
      </c>
      <c r="P30" s="103">
        <v>69</v>
      </c>
      <c r="Q30" s="103">
        <v>65.2</v>
      </c>
      <c r="R30" s="103">
        <v>66.900000000000006</v>
      </c>
      <c r="S30" s="103">
        <v>75</v>
      </c>
    </row>
    <row r="31" spans="3:19" ht="30" customHeight="1" thickBot="1" x14ac:dyDescent="0.2">
      <c r="C31" s="258"/>
      <c r="D31" s="104" t="s">
        <v>216</v>
      </c>
      <c r="E31" s="105">
        <f>S30</f>
        <v>75</v>
      </c>
      <c r="F31" s="106"/>
      <c r="G31" s="106"/>
      <c r="H31" s="106"/>
      <c r="I31" s="106"/>
      <c r="J31" s="106"/>
      <c r="K31" s="106"/>
      <c r="L31" s="107"/>
    </row>
    <row r="32" spans="3:19" ht="18" customHeight="1" x14ac:dyDescent="0.15">
      <c r="C32" s="108"/>
      <c r="D32" s="109"/>
      <c r="E32" s="110"/>
    </row>
    <row r="33" spans="3:19" ht="18" customHeight="1" x14ac:dyDescent="0.15"/>
    <row r="34" spans="3:19" ht="18" customHeight="1" x14ac:dyDescent="0.15"/>
    <row r="35" spans="3:19" ht="18" customHeight="1" thickBot="1" x14ac:dyDescent="0.2">
      <c r="O35" s="91" t="s">
        <v>237</v>
      </c>
    </row>
    <row r="36" spans="3:19" ht="30" customHeight="1" x14ac:dyDescent="0.15">
      <c r="C36" s="93" t="s">
        <v>134</v>
      </c>
      <c r="D36" s="259" t="s">
        <v>135</v>
      </c>
      <c r="E36" s="259"/>
      <c r="F36" s="94"/>
      <c r="G36" s="94"/>
      <c r="H36" s="94"/>
      <c r="I36" s="94"/>
      <c r="J36" s="94"/>
      <c r="K36" s="94"/>
      <c r="L36" s="95"/>
      <c r="O36" s="91" t="s">
        <v>224</v>
      </c>
    </row>
    <row r="37" spans="3:19" ht="30" customHeight="1" x14ac:dyDescent="0.15">
      <c r="C37" s="260" t="str">
        <f>O36</f>
        <v>小・中学校の教育に満足している市民の割合（問13）</v>
      </c>
      <c r="D37" s="200" t="s">
        <v>323</v>
      </c>
      <c r="E37" s="97">
        <f>O38</f>
        <v>67.7</v>
      </c>
      <c r="L37" s="98"/>
      <c r="N37" s="99"/>
      <c r="O37" s="100" t="s">
        <v>217</v>
      </c>
      <c r="P37" s="101" t="s">
        <v>142</v>
      </c>
      <c r="Q37" s="101" t="s">
        <v>215</v>
      </c>
      <c r="R37" s="101" t="s">
        <v>264</v>
      </c>
      <c r="S37" s="100" t="s">
        <v>218</v>
      </c>
    </row>
    <row r="38" spans="3:19" ht="30" customHeight="1" x14ac:dyDescent="0.15">
      <c r="C38" s="260"/>
      <c r="D38" s="102" t="s">
        <v>321</v>
      </c>
      <c r="E38" s="97">
        <f>R38</f>
        <v>66.8</v>
      </c>
      <c r="L38" s="98"/>
      <c r="O38" s="103">
        <v>67.7</v>
      </c>
      <c r="P38" s="103">
        <v>68.8</v>
      </c>
      <c r="Q38" s="103">
        <v>65.7</v>
      </c>
      <c r="R38" s="103">
        <v>66.8</v>
      </c>
      <c r="S38" s="103">
        <v>75</v>
      </c>
    </row>
    <row r="39" spans="3:19" ht="30" customHeight="1" thickBot="1" x14ac:dyDescent="0.2">
      <c r="C39" s="261"/>
      <c r="D39" s="104" t="s">
        <v>216</v>
      </c>
      <c r="E39" s="105">
        <f>S38</f>
        <v>75</v>
      </c>
      <c r="F39" s="106"/>
      <c r="G39" s="106"/>
      <c r="H39" s="106"/>
      <c r="I39" s="106"/>
      <c r="J39" s="106"/>
      <c r="K39" s="106"/>
      <c r="L39" s="107"/>
    </row>
    <row r="40" spans="3:19" ht="18" customHeight="1" x14ac:dyDescent="0.15">
      <c r="C40" s="108"/>
      <c r="D40" s="109"/>
      <c r="E40" s="110"/>
    </row>
    <row r="41" spans="3:19" ht="18" customHeight="1" x14ac:dyDescent="0.15"/>
    <row r="42" spans="3:19" ht="18" customHeight="1" x14ac:dyDescent="0.15"/>
    <row r="43" spans="3:19" ht="18" customHeight="1" thickBot="1" x14ac:dyDescent="0.2">
      <c r="O43" s="91" t="s">
        <v>243</v>
      </c>
    </row>
    <row r="44" spans="3:19" ht="30" customHeight="1" x14ac:dyDescent="0.15">
      <c r="C44" s="93" t="s">
        <v>134</v>
      </c>
      <c r="D44" s="259" t="s">
        <v>135</v>
      </c>
      <c r="E44" s="259"/>
      <c r="F44" s="94"/>
      <c r="G44" s="94"/>
      <c r="H44" s="94"/>
      <c r="I44" s="94"/>
      <c r="J44" s="94"/>
      <c r="K44" s="94"/>
      <c r="L44" s="95"/>
      <c r="O44" s="91" t="s">
        <v>225</v>
      </c>
    </row>
    <row r="45" spans="3:19" ht="30" customHeight="1" x14ac:dyDescent="0.15">
      <c r="C45" s="257" t="str">
        <f>O44</f>
        <v>社会生活を営むうえで困難を抱える子ども・若者への支援に満足している市民の割合（問13）</v>
      </c>
      <c r="D45" s="96" t="s">
        <v>219</v>
      </c>
      <c r="E45" s="97">
        <f>O46</f>
        <v>41</v>
      </c>
      <c r="L45" s="98"/>
      <c r="N45" s="99"/>
      <c r="O45" s="100" t="s">
        <v>217</v>
      </c>
      <c r="P45" s="101" t="s">
        <v>142</v>
      </c>
      <c r="Q45" s="101" t="s">
        <v>215</v>
      </c>
      <c r="R45" s="101" t="s">
        <v>264</v>
      </c>
      <c r="S45" s="100" t="s">
        <v>218</v>
      </c>
    </row>
    <row r="46" spans="3:19" ht="30" customHeight="1" x14ac:dyDescent="0.15">
      <c r="C46" s="257"/>
      <c r="D46" s="102" t="s">
        <v>321</v>
      </c>
      <c r="E46" s="97">
        <f>R46</f>
        <v>61.1</v>
      </c>
      <c r="L46" s="98"/>
      <c r="O46" s="103">
        <v>41</v>
      </c>
      <c r="P46" s="103">
        <v>41</v>
      </c>
      <c r="Q46" s="103">
        <v>60.7</v>
      </c>
      <c r="R46" s="103">
        <v>61.1</v>
      </c>
      <c r="S46" s="103">
        <v>53</v>
      </c>
    </row>
    <row r="47" spans="3:19" ht="30" customHeight="1" thickBot="1" x14ac:dyDescent="0.2">
      <c r="C47" s="258"/>
      <c r="D47" s="104" t="s">
        <v>216</v>
      </c>
      <c r="E47" s="105">
        <f>S46</f>
        <v>53</v>
      </c>
      <c r="F47" s="106"/>
      <c r="G47" s="106"/>
      <c r="H47" s="106"/>
      <c r="I47" s="106"/>
      <c r="J47" s="106"/>
      <c r="K47" s="106"/>
      <c r="L47" s="107"/>
      <c r="P47" s="124"/>
    </row>
    <row r="48" spans="3:19" ht="18" customHeight="1" x14ac:dyDescent="0.15">
      <c r="C48" s="108"/>
      <c r="D48" s="109"/>
      <c r="E48" s="110"/>
    </row>
    <row r="49" spans="3:19" ht="18" customHeight="1" x14ac:dyDescent="0.15"/>
    <row r="50" spans="3:19" ht="18" customHeight="1" x14ac:dyDescent="0.15"/>
    <row r="51" spans="3:19" ht="18" customHeight="1" thickBot="1" x14ac:dyDescent="0.2">
      <c r="O51" s="91" t="s">
        <v>238</v>
      </c>
    </row>
    <row r="52" spans="3:19" ht="30" customHeight="1" x14ac:dyDescent="0.15">
      <c r="C52" s="93" t="s">
        <v>134</v>
      </c>
      <c r="D52" s="259" t="s">
        <v>135</v>
      </c>
      <c r="E52" s="259"/>
      <c r="F52" s="94"/>
      <c r="G52" s="94"/>
      <c r="H52" s="94"/>
      <c r="I52" s="94"/>
      <c r="J52" s="94"/>
      <c r="K52" s="94"/>
      <c r="L52" s="95"/>
      <c r="O52" s="91" t="s">
        <v>226</v>
      </c>
    </row>
    <row r="53" spans="3:19" ht="30" customHeight="1" x14ac:dyDescent="0.15">
      <c r="C53" s="257" t="str">
        <f>O52</f>
        <v>高齢者の福祉に満足している市民の割合（問13）</v>
      </c>
      <c r="D53" s="200" t="s">
        <v>322</v>
      </c>
      <c r="E53" s="97">
        <f>O54</f>
        <v>69.5</v>
      </c>
      <c r="L53" s="98"/>
      <c r="N53" s="99"/>
      <c r="O53" s="100" t="s">
        <v>217</v>
      </c>
      <c r="P53" s="101" t="s">
        <v>142</v>
      </c>
      <c r="Q53" s="101" t="s">
        <v>215</v>
      </c>
      <c r="R53" s="101" t="s">
        <v>264</v>
      </c>
      <c r="S53" s="100" t="s">
        <v>218</v>
      </c>
    </row>
    <row r="54" spans="3:19" ht="30" customHeight="1" x14ac:dyDescent="0.15">
      <c r="C54" s="257"/>
      <c r="D54" s="102" t="s">
        <v>321</v>
      </c>
      <c r="E54" s="97">
        <f>R54</f>
        <v>69.099999999999994</v>
      </c>
      <c r="L54" s="98"/>
      <c r="O54" s="103">
        <v>69.5</v>
      </c>
      <c r="P54" s="103">
        <v>70.2</v>
      </c>
      <c r="Q54" s="103">
        <v>68.599999999999994</v>
      </c>
      <c r="R54" s="103">
        <v>69.099999999999994</v>
      </c>
      <c r="S54" s="103">
        <v>75.5</v>
      </c>
    </row>
    <row r="55" spans="3:19" ht="30" customHeight="1" thickBot="1" x14ac:dyDescent="0.2">
      <c r="C55" s="258"/>
      <c r="D55" s="104" t="s">
        <v>216</v>
      </c>
      <c r="E55" s="105">
        <f>S54</f>
        <v>75.5</v>
      </c>
      <c r="F55" s="106"/>
      <c r="G55" s="106"/>
      <c r="H55" s="106"/>
      <c r="I55" s="106"/>
      <c r="J55" s="106"/>
      <c r="K55" s="106"/>
      <c r="L55" s="107"/>
    </row>
    <row r="56" spans="3:19" ht="18" customHeight="1" x14ac:dyDescent="0.15">
      <c r="C56" s="108"/>
      <c r="D56" s="109"/>
      <c r="E56" s="110"/>
    </row>
    <row r="57" spans="3:19" ht="18" customHeight="1" x14ac:dyDescent="0.15"/>
    <row r="58" spans="3:19" ht="18" customHeight="1" x14ac:dyDescent="0.15"/>
    <row r="59" spans="3:19" ht="18" customHeight="1" thickBot="1" x14ac:dyDescent="0.2">
      <c r="O59" s="91" t="s">
        <v>238</v>
      </c>
    </row>
    <row r="60" spans="3:19" ht="30" customHeight="1" x14ac:dyDescent="0.15">
      <c r="C60" s="93" t="s">
        <v>134</v>
      </c>
      <c r="D60" s="259" t="s">
        <v>135</v>
      </c>
      <c r="E60" s="259"/>
      <c r="F60" s="94"/>
      <c r="G60" s="94"/>
      <c r="H60" s="94"/>
      <c r="I60" s="94"/>
      <c r="J60" s="94"/>
      <c r="K60" s="94"/>
      <c r="L60" s="95"/>
      <c r="O60" s="91" t="s">
        <v>227</v>
      </c>
    </row>
    <row r="61" spans="3:19" ht="30" customHeight="1" x14ac:dyDescent="0.15">
      <c r="C61" s="257" t="str">
        <f>O60</f>
        <v>障害者の福祉に満足している市民の割合（問13）</v>
      </c>
      <c r="D61" s="200" t="s">
        <v>322</v>
      </c>
      <c r="E61" s="97">
        <f>O62</f>
        <v>68</v>
      </c>
      <c r="L61" s="98"/>
      <c r="N61" s="99"/>
      <c r="O61" s="100" t="s">
        <v>217</v>
      </c>
      <c r="P61" s="101" t="s">
        <v>142</v>
      </c>
      <c r="Q61" s="101" t="s">
        <v>215</v>
      </c>
      <c r="R61" s="101" t="s">
        <v>264</v>
      </c>
      <c r="S61" s="100" t="s">
        <v>218</v>
      </c>
    </row>
    <row r="62" spans="3:19" ht="30" customHeight="1" x14ac:dyDescent="0.15">
      <c r="C62" s="257"/>
      <c r="D62" s="102" t="s">
        <v>321</v>
      </c>
      <c r="E62" s="97">
        <f>R62</f>
        <v>70.5</v>
      </c>
      <c r="L62" s="98"/>
      <c r="O62" s="103">
        <v>68</v>
      </c>
      <c r="P62" s="103">
        <v>70.099999999999994</v>
      </c>
      <c r="Q62" s="103">
        <v>69.599999999999994</v>
      </c>
      <c r="R62" s="103">
        <v>70.5</v>
      </c>
      <c r="S62" s="103">
        <v>75.5</v>
      </c>
    </row>
    <row r="63" spans="3:19" ht="30" customHeight="1" thickBot="1" x14ac:dyDescent="0.2">
      <c r="C63" s="258"/>
      <c r="D63" s="104" t="s">
        <v>216</v>
      </c>
      <c r="E63" s="105">
        <f>S62</f>
        <v>75.5</v>
      </c>
      <c r="F63" s="106"/>
      <c r="G63" s="106"/>
      <c r="H63" s="106"/>
      <c r="I63" s="106"/>
      <c r="J63" s="106"/>
      <c r="K63" s="106"/>
      <c r="L63" s="107"/>
    </row>
    <row r="64" spans="3:19" ht="18" customHeight="1" x14ac:dyDescent="0.15">
      <c r="C64" s="108"/>
      <c r="D64" s="109"/>
      <c r="E64" s="110"/>
    </row>
    <row r="65" spans="3:19" ht="18" customHeight="1" x14ac:dyDescent="0.15"/>
    <row r="66" spans="3:19" ht="18" customHeight="1" x14ac:dyDescent="0.15"/>
    <row r="67" spans="3:19" ht="18" customHeight="1" thickBot="1" x14ac:dyDescent="0.2">
      <c r="O67" s="91" t="s">
        <v>245</v>
      </c>
    </row>
    <row r="68" spans="3:19" ht="30" customHeight="1" x14ac:dyDescent="0.15">
      <c r="C68" s="93" t="s">
        <v>134</v>
      </c>
      <c r="D68" s="259" t="s">
        <v>135</v>
      </c>
      <c r="E68" s="259"/>
      <c r="F68" s="94"/>
      <c r="G68" s="94"/>
      <c r="H68" s="94"/>
      <c r="I68" s="94"/>
      <c r="J68" s="94"/>
      <c r="K68" s="94"/>
      <c r="L68" s="95"/>
      <c r="O68" s="91" t="s">
        <v>324</v>
      </c>
    </row>
    <row r="69" spans="3:19" ht="30" customHeight="1" x14ac:dyDescent="0.15">
      <c r="C69" s="257" t="str">
        <f>O68</f>
        <v>定期的にがん検診を受けている市民の割合（問24）</v>
      </c>
      <c r="D69" s="96" t="s">
        <v>219</v>
      </c>
      <c r="E69" s="97">
        <f>O70</f>
        <v>47.1</v>
      </c>
      <c r="L69" s="98"/>
      <c r="N69" s="99"/>
      <c r="O69" s="100" t="s">
        <v>217</v>
      </c>
      <c r="P69" s="101" t="s">
        <v>142</v>
      </c>
      <c r="Q69" s="101" t="s">
        <v>215</v>
      </c>
      <c r="R69" s="101" t="s">
        <v>264</v>
      </c>
      <c r="S69" s="100" t="s">
        <v>218</v>
      </c>
    </row>
    <row r="70" spans="3:19" ht="30" customHeight="1" x14ac:dyDescent="0.15">
      <c r="C70" s="257"/>
      <c r="D70" s="102" t="s">
        <v>321</v>
      </c>
      <c r="E70" s="97">
        <f>R70</f>
        <v>51.6</v>
      </c>
      <c r="L70" s="98"/>
      <c r="O70" s="103">
        <v>47.1</v>
      </c>
      <c r="P70" s="103">
        <v>47.1</v>
      </c>
      <c r="Q70" s="103">
        <v>48.6</v>
      </c>
      <c r="R70" s="103">
        <v>51.6</v>
      </c>
      <c r="S70" s="103">
        <v>55</v>
      </c>
    </row>
    <row r="71" spans="3:19" ht="30" customHeight="1" thickBot="1" x14ac:dyDescent="0.2">
      <c r="C71" s="258"/>
      <c r="D71" s="104" t="s">
        <v>216</v>
      </c>
      <c r="E71" s="105">
        <f>S70</f>
        <v>55</v>
      </c>
      <c r="F71" s="106"/>
      <c r="G71" s="106"/>
      <c r="H71" s="106"/>
      <c r="I71" s="106"/>
      <c r="J71" s="106"/>
      <c r="K71" s="106"/>
      <c r="L71" s="107"/>
    </row>
    <row r="72" spans="3:19" ht="18" customHeight="1" x14ac:dyDescent="0.15">
      <c r="C72" s="108"/>
      <c r="D72" s="109"/>
      <c r="E72" s="110"/>
    </row>
    <row r="73" spans="3:19" ht="18" customHeight="1" x14ac:dyDescent="0.15"/>
    <row r="74" spans="3:19" ht="18" customHeight="1" x14ac:dyDescent="0.15"/>
    <row r="75" spans="3:19" ht="18" customHeight="1" thickBot="1" x14ac:dyDescent="0.2">
      <c r="O75" s="91" t="s">
        <v>246</v>
      </c>
    </row>
    <row r="76" spans="3:19" ht="30" customHeight="1" x14ac:dyDescent="0.15">
      <c r="C76" s="93" t="s">
        <v>134</v>
      </c>
      <c r="D76" s="259" t="s">
        <v>135</v>
      </c>
      <c r="E76" s="259"/>
      <c r="F76" s="94"/>
      <c r="G76" s="94"/>
      <c r="H76" s="94"/>
      <c r="I76" s="94"/>
      <c r="J76" s="94"/>
      <c r="K76" s="94"/>
      <c r="L76" s="95"/>
      <c r="O76" s="91" t="s">
        <v>325</v>
      </c>
    </row>
    <row r="77" spans="3:19" ht="30" customHeight="1" x14ac:dyDescent="0.15">
      <c r="C77" s="257" t="str">
        <f>O76</f>
        <v>中心市街地が魅力的であると感じている市民の割合（問45）</v>
      </c>
      <c r="D77" s="96" t="s">
        <v>219</v>
      </c>
      <c r="E77" s="97">
        <f>O78</f>
        <v>68.8</v>
      </c>
      <c r="L77" s="98"/>
      <c r="N77" s="99"/>
      <c r="O77" s="100" t="s">
        <v>217</v>
      </c>
      <c r="P77" s="101" t="s">
        <v>142</v>
      </c>
      <c r="Q77" s="101" t="s">
        <v>215</v>
      </c>
      <c r="R77" s="101" t="s">
        <v>264</v>
      </c>
      <c r="S77" s="100" t="s">
        <v>218</v>
      </c>
    </row>
    <row r="78" spans="3:19" ht="30" customHeight="1" x14ac:dyDescent="0.15">
      <c r="C78" s="257"/>
      <c r="D78" s="102" t="s">
        <v>321</v>
      </c>
      <c r="E78" s="97">
        <f>R78</f>
        <v>72.2</v>
      </c>
      <c r="L78" s="98"/>
      <c r="O78" s="103">
        <v>68.8</v>
      </c>
      <c r="P78" s="103">
        <v>68.800000000000011</v>
      </c>
      <c r="Q78" s="103">
        <v>70.400000000000006</v>
      </c>
      <c r="R78" s="103">
        <v>72.2</v>
      </c>
      <c r="S78" s="103">
        <v>80</v>
      </c>
    </row>
    <row r="79" spans="3:19" ht="30" customHeight="1" thickBot="1" x14ac:dyDescent="0.2">
      <c r="C79" s="258"/>
      <c r="D79" s="104" t="s">
        <v>216</v>
      </c>
      <c r="E79" s="105">
        <f>S78</f>
        <v>80</v>
      </c>
      <c r="F79" s="106"/>
      <c r="G79" s="106"/>
      <c r="H79" s="106"/>
      <c r="I79" s="106"/>
      <c r="J79" s="106"/>
      <c r="K79" s="106"/>
      <c r="L79" s="107"/>
    </row>
    <row r="80" spans="3:19" ht="18" customHeight="1" x14ac:dyDescent="0.15">
      <c r="C80" s="108"/>
      <c r="D80" s="109"/>
      <c r="E80" s="110"/>
    </row>
    <row r="81" spans="3:19" ht="18" customHeight="1" x14ac:dyDescent="0.15"/>
    <row r="82" spans="3:19" ht="18" customHeight="1" x14ac:dyDescent="0.15"/>
    <row r="83" spans="3:19" ht="18" customHeight="1" thickBot="1" x14ac:dyDescent="0.2">
      <c r="O83" s="91" t="s">
        <v>247</v>
      </c>
    </row>
    <row r="84" spans="3:19" ht="30" customHeight="1" x14ac:dyDescent="0.15">
      <c r="C84" s="93" t="s">
        <v>134</v>
      </c>
      <c r="D84" s="259" t="s">
        <v>135</v>
      </c>
      <c r="E84" s="259"/>
      <c r="F84" s="94"/>
      <c r="G84" s="94"/>
      <c r="H84" s="94"/>
      <c r="I84" s="94"/>
      <c r="J84" s="94"/>
      <c r="K84" s="94"/>
      <c r="L84" s="95"/>
      <c r="O84" s="91" t="s">
        <v>228</v>
      </c>
    </row>
    <row r="85" spans="3:19" ht="30" customHeight="1" x14ac:dyDescent="0.15">
      <c r="C85" s="257" t="str">
        <f>O84</f>
        <v>「映画のまち調布」を進める取組に満足している市民の割合（問13）</v>
      </c>
      <c r="D85" s="96" t="s">
        <v>219</v>
      </c>
      <c r="E85" s="97">
        <f>O86</f>
        <v>76.599999999999994</v>
      </c>
      <c r="L85" s="98"/>
      <c r="N85" s="99"/>
      <c r="O85" s="100" t="s">
        <v>217</v>
      </c>
      <c r="P85" s="101" t="s">
        <v>142</v>
      </c>
      <c r="Q85" s="101" t="s">
        <v>215</v>
      </c>
      <c r="R85" s="101" t="s">
        <v>264</v>
      </c>
      <c r="S85" s="100" t="s">
        <v>218</v>
      </c>
    </row>
    <row r="86" spans="3:19" ht="30" customHeight="1" x14ac:dyDescent="0.15">
      <c r="C86" s="257"/>
      <c r="D86" s="102" t="s">
        <v>321</v>
      </c>
      <c r="E86" s="97">
        <f>R86</f>
        <v>80.599999999999994</v>
      </c>
      <c r="L86" s="98"/>
      <c r="O86" s="103">
        <v>76.599999999999994</v>
      </c>
      <c r="P86" s="103">
        <v>76.599999999999994</v>
      </c>
      <c r="Q86" s="103">
        <v>79.5</v>
      </c>
      <c r="R86" s="103">
        <v>80.599999999999994</v>
      </c>
      <c r="S86" s="103">
        <v>80</v>
      </c>
    </row>
    <row r="87" spans="3:19" ht="30" customHeight="1" thickBot="1" x14ac:dyDescent="0.2">
      <c r="C87" s="258"/>
      <c r="D87" s="104" t="s">
        <v>216</v>
      </c>
      <c r="E87" s="105">
        <f>S86</f>
        <v>80</v>
      </c>
      <c r="F87" s="106"/>
      <c r="G87" s="106"/>
      <c r="H87" s="106"/>
      <c r="I87" s="106"/>
      <c r="J87" s="106"/>
      <c r="K87" s="106"/>
      <c r="L87" s="107"/>
    </row>
    <row r="88" spans="3:19" ht="18" customHeight="1" x14ac:dyDescent="0.15">
      <c r="C88" s="108"/>
      <c r="D88" s="109"/>
      <c r="E88" s="110"/>
    </row>
    <row r="89" spans="3:19" ht="18" customHeight="1" x14ac:dyDescent="0.15"/>
    <row r="90" spans="3:19" ht="18" customHeight="1" x14ac:dyDescent="0.15"/>
    <row r="91" spans="3:19" ht="18" customHeight="1" thickBot="1" x14ac:dyDescent="0.2">
      <c r="O91" s="91" t="s">
        <v>239</v>
      </c>
    </row>
    <row r="92" spans="3:19" ht="30" customHeight="1" x14ac:dyDescent="0.15">
      <c r="C92" s="93" t="s">
        <v>134</v>
      </c>
      <c r="D92" s="259" t="s">
        <v>135</v>
      </c>
      <c r="E92" s="259"/>
      <c r="F92" s="94"/>
      <c r="G92" s="94"/>
      <c r="H92" s="94"/>
      <c r="I92" s="94"/>
      <c r="J92" s="94"/>
      <c r="K92" s="94"/>
      <c r="L92" s="95"/>
      <c r="O92" s="91" t="s">
        <v>229</v>
      </c>
    </row>
    <row r="93" spans="3:19" ht="30" customHeight="1" x14ac:dyDescent="0.15">
      <c r="C93" s="257" t="str">
        <f>O92</f>
        <v>緑や自然環境の保全に満足している市民の割合（問13）</v>
      </c>
      <c r="D93" s="200" t="s">
        <v>322</v>
      </c>
      <c r="E93" s="97">
        <f>O94</f>
        <v>76.099999999999994</v>
      </c>
      <c r="L93" s="98"/>
      <c r="N93" s="99"/>
      <c r="O93" s="100" t="s">
        <v>217</v>
      </c>
      <c r="P93" s="101" t="s">
        <v>142</v>
      </c>
      <c r="Q93" s="101" t="s">
        <v>215</v>
      </c>
      <c r="R93" s="101" t="s">
        <v>264</v>
      </c>
      <c r="S93" s="100" t="s">
        <v>218</v>
      </c>
    </row>
    <row r="94" spans="3:19" ht="30" customHeight="1" x14ac:dyDescent="0.15">
      <c r="C94" s="257"/>
      <c r="D94" s="102" t="s">
        <v>321</v>
      </c>
      <c r="E94" s="97">
        <f>R94</f>
        <v>76.400000000000006</v>
      </c>
      <c r="L94" s="98"/>
      <c r="O94" s="103">
        <v>76.099999999999994</v>
      </c>
      <c r="P94" s="103">
        <v>77.7</v>
      </c>
      <c r="Q94" s="103">
        <v>75.400000000000006</v>
      </c>
      <c r="R94" s="103">
        <v>76.400000000000006</v>
      </c>
      <c r="S94" s="103">
        <v>90</v>
      </c>
    </row>
    <row r="95" spans="3:19" ht="30" customHeight="1" thickBot="1" x14ac:dyDescent="0.2">
      <c r="C95" s="258"/>
      <c r="D95" s="104" t="s">
        <v>216</v>
      </c>
      <c r="E95" s="105">
        <f>S94</f>
        <v>90</v>
      </c>
      <c r="F95" s="106"/>
      <c r="G95" s="106"/>
      <c r="H95" s="106"/>
      <c r="I95" s="106"/>
      <c r="J95" s="106"/>
      <c r="K95" s="106"/>
      <c r="L95" s="107"/>
    </row>
    <row r="96" spans="3:19" ht="18" customHeight="1" x14ac:dyDescent="0.15">
      <c r="C96" s="108"/>
      <c r="D96" s="109"/>
      <c r="E96" s="110"/>
    </row>
    <row r="97" spans="3:19" ht="18" customHeight="1" x14ac:dyDescent="0.15"/>
    <row r="98" spans="3:19" ht="18" customHeight="1" x14ac:dyDescent="0.15"/>
    <row r="99" spans="3:19" ht="18" customHeight="1" thickBot="1" x14ac:dyDescent="0.2">
      <c r="O99" s="91" t="s">
        <v>248</v>
      </c>
    </row>
    <row r="100" spans="3:19" ht="30" customHeight="1" x14ac:dyDescent="0.15">
      <c r="C100" s="93" t="s">
        <v>134</v>
      </c>
      <c r="D100" s="259" t="s">
        <v>135</v>
      </c>
      <c r="E100" s="259"/>
      <c r="F100" s="94"/>
      <c r="G100" s="94"/>
      <c r="H100" s="94"/>
      <c r="I100" s="94"/>
      <c r="J100" s="94"/>
      <c r="K100" s="94"/>
      <c r="L100" s="95"/>
      <c r="O100" s="91" t="s">
        <v>326</v>
      </c>
    </row>
    <row r="101" spans="3:19" ht="30" customHeight="1" x14ac:dyDescent="0.15">
      <c r="C101" s="257" t="str">
        <f>O100</f>
        <v>市内に優れた景観があると感じている市民の割合（問43）</v>
      </c>
      <c r="D101" s="96" t="s">
        <v>219</v>
      </c>
      <c r="E101" s="97">
        <f>O102</f>
        <v>81.900000000000006</v>
      </c>
      <c r="L101" s="98"/>
      <c r="N101" s="99"/>
      <c r="O101" s="100" t="s">
        <v>217</v>
      </c>
      <c r="P101" s="101" t="s">
        <v>142</v>
      </c>
      <c r="Q101" s="101" t="s">
        <v>215</v>
      </c>
      <c r="R101" s="101" t="s">
        <v>264</v>
      </c>
      <c r="S101" s="100" t="s">
        <v>218</v>
      </c>
    </row>
    <row r="102" spans="3:19" ht="30" customHeight="1" x14ac:dyDescent="0.15">
      <c r="C102" s="257"/>
      <c r="D102" s="102" t="s">
        <v>321</v>
      </c>
      <c r="E102" s="97">
        <f>R102</f>
        <v>83.6</v>
      </c>
      <c r="L102" s="98"/>
      <c r="O102" s="103">
        <v>81.900000000000006</v>
      </c>
      <c r="P102" s="103">
        <v>81.900000000000006</v>
      </c>
      <c r="Q102" s="103">
        <v>81.7</v>
      </c>
      <c r="R102" s="103">
        <v>83.6</v>
      </c>
      <c r="S102" s="103">
        <v>90</v>
      </c>
    </row>
    <row r="103" spans="3:19" ht="30" customHeight="1" thickBot="1" x14ac:dyDescent="0.2">
      <c r="C103" s="258"/>
      <c r="D103" s="104" t="s">
        <v>216</v>
      </c>
      <c r="E103" s="105">
        <f>S102</f>
        <v>90</v>
      </c>
      <c r="F103" s="106"/>
      <c r="G103" s="106"/>
      <c r="H103" s="106"/>
      <c r="I103" s="106"/>
      <c r="J103" s="106"/>
      <c r="K103" s="106"/>
      <c r="L103" s="107"/>
    </row>
    <row r="104" spans="3:19" ht="18" customHeight="1" x14ac:dyDescent="0.15">
      <c r="C104" s="108"/>
      <c r="D104" s="109"/>
      <c r="E104" s="110"/>
    </row>
    <row r="105" spans="3:19" ht="18" customHeight="1" x14ac:dyDescent="0.15"/>
    <row r="106" spans="3:19" ht="18" customHeight="1" x14ac:dyDescent="0.15"/>
    <row r="107" spans="3:19" ht="18" customHeight="1" thickBot="1" x14ac:dyDescent="0.2">
      <c r="O107" s="91" t="s">
        <v>240</v>
      </c>
    </row>
    <row r="108" spans="3:19" ht="30" customHeight="1" x14ac:dyDescent="0.15">
      <c r="C108" s="93" t="s">
        <v>134</v>
      </c>
      <c r="D108" s="259" t="s">
        <v>135</v>
      </c>
      <c r="E108" s="259"/>
      <c r="F108" s="94"/>
      <c r="G108" s="94"/>
      <c r="H108" s="94"/>
      <c r="I108" s="94"/>
      <c r="J108" s="94"/>
      <c r="K108" s="94"/>
      <c r="L108" s="95"/>
      <c r="O108" s="91" t="s">
        <v>230</v>
      </c>
    </row>
    <row r="109" spans="3:19" ht="30" customHeight="1" x14ac:dyDescent="0.15">
      <c r="C109" s="257" t="str">
        <f>O108</f>
        <v>災害時の情報を入手することができる市民の割合（問15）</v>
      </c>
      <c r="D109" s="96" t="s">
        <v>219</v>
      </c>
      <c r="E109" s="97">
        <f>O110</f>
        <v>87.1</v>
      </c>
      <c r="L109" s="98"/>
      <c r="N109" s="99"/>
      <c r="O109" s="100" t="s">
        <v>217</v>
      </c>
      <c r="P109" s="101" t="s">
        <v>142</v>
      </c>
      <c r="Q109" s="101" t="s">
        <v>215</v>
      </c>
      <c r="R109" s="101" t="s">
        <v>264</v>
      </c>
      <c r="S109" s="100" t="s">
        <v>218</v>
      </c>
    </row>
    <row r="110" spans="3:19" ht="30" customHeight="1" x14ac:dyDescent="0.15">
      <c r="C110" s="257"/>
      <c r="D110" s="102" t="s">
        <v>321</v>
      </c>
      <c r="E110" s="97">
        <f>R110</f>
        <v>88.8</v>
      </c>
      <c r="L110" s="98"/>
      <c r="O110" s="103">
        <v>87.1</v>
      </c>
      <c r="P110" s="103">
        <v>87.1</v>
      </c>
      <c r="Q110" s="103">
        <v>91</v>
      </c>
      <c r="R110" s="103">
        <v>88.8</v>
      </c>
      <c r="S110" s="103">
        <v>92</v>
      </c>
    </row>
    <row r="111" spans="3:19" ht="30" customHeight="1" thickBot="1" x14ac:dyDescent="0.2">
      <c r="C111" s="258"/>
      <c r="D111" s="104" t="s">
        <v>216</v>
      </c>
      <c r="E111" s="105">
        <f>S110</f>
        <v>92</v>
      </c>
      <c r="F111" s="106"/>
      <c r="G111" s="106"/>
      <c r="H111" s="106"/>
      <c r="I111" s="106"/>
      <c r="J111" s="106"/>
      <c r="K111" s="106"/>
      <c r="L111" s="107"/>
      <c r="P111" s="124"/>
    </row>
    <row r="112" spans="3:19" ht="18" customHeight="1" x14ac:dyDescent="0.15">
      <c r="C112" s="108"/>
      <c r="D112" s="109"/>
      <c r="E112" s="110"/>
      <c r="Q112" s="124"/>
    </row>
    <row r="113" spans="3:19" ht="18" customHeight="1" x14ac:dyDescent="0.15"/>
    <row r="114" spans="3:19" ht="18" customHeight="1" x14ac:dyDescent="0.15"/>
    <row r="115" spans="3:19" ht="18" customHeight="1" thickBot="1" x14ac:dyDescent="0.2">
      <c r="O115" s="91" t="s">
        <v>240</v>
      </c>
    </row>
    <row r="116" spans="3:19" ht="30" customHeight="1" x14ac:dyDescent="0.15">
      <c r="C116" s="93" t="s">
        <v>134</v>
      </c>
      <c r="D116" s="259" t="s">
        <v>135</v>
      </c>
      <c r="E116" s="259"/>
      <c r="F116" s="94"/>
      <c r="G116" s="94"/>
      <c r="H116" s="94"/>
      <c r="I116" s="94"/>
      <c r="J116" s="94"/>
      <c r="K116" s="94"/>
      <c r="L116" s="95"/>
      <c r="O116" s="111" t="s">
        <v>231</v>
      </c>
    </row>
    <row r="117" spans="3:19" ht="30" customHeight="1" x14ac:dyDescent="0.15">
      <c r="C117" s="257" t="str">
        <f>O116</f>
        <v>ローリングストックの考えによる備蓄食料等を実践している市民の割合（問14）</v>
      </c>
      <c r="D117" s="96" t="s">
        <v>219</v>
      </c>
      <c r="E117" s="97">
        <f>O118</f>
        <v>63.7</v>
      </c>
      <c r="L117" s="98"/>
      <c r="N117" s="99"/>
      <c r="O117" s="100" t="s">
        <v>217</v>
      </c>
      <c r="P117" s="101" t="s">
        <v>142</v>
      </c>
      <c r="Q117" s="101" t="s">
        <v>215</v>
      </c>
      <c r="R117" s="101" t="s">
        <v>264</v>
      </c>
      <c r="S117" s="100" t="s">
        <v>218</v>
      </c>
    </row>
    <row r="118" spans="3:19" ht="30" customHeight="1" x14ac:dyDescent="0.15">
      <c r="C118" s="257"/>
      <c r="D118" s="102" t="s">
        <v>321</v>
      </c>
      <c r="E118" s="97">
        <f>R118</f>
        <v>58.1</v>
      </c>
      <c r="L118" s="98"/>
      <c r="O118" s="103">
        <v>63.7</v>
      </c>
      <c r="P118" s="112">
        <v>63.7</v>
      </c>
      <c r="Q118" s="112">
        <v>57.3</v>
      </c>
      <c r="R118" s="112">
        <v>58.1</v>
      </c>
      <c r="S118" s="103">
        <v>70</v>
      </c>
    </row>
    <row r="119" spans="3:19" ht="30" customHeight="1" thickBot="1" x14ac:dyDescent="0.2">
      <c r="C119" s="258"/>
      <c r="D119" s="104" t="s">
        <v>216</v>
      </c>
      <c r="E119" s="105">
        <f>S118</f>
        <v>70</v>
      </c>
      <c r="F119" s="106"/>
      <c r="G119" s="106"/>
      <c r="H119" s="106"/>
      <c r="I119" s="106"/>
      <c r="J119" s="106"/>
      <c r="K119" s="106"/>
      <c r="L119" s="107"/>
    </row>
    <row r="120" spans="3:19" ht="18" customHeight="1" x14ac:dyDescent="0.15">
      <c r="C120" s="108"/>
      <c r="D120" s="109"/>
      <c r="E120" s="110"/>
      <c r="P120" s="124"/>
    </row>
    <row r="121" spans="3:19" ht="18" customHeight="1" x14ac:dyDescent="0.15"/>
    <row r="122" spans="3:19" ht="18" customHeight="1" x14ac:dyDescent="0.15"/>
    <row r="123" spans="3:19" ht="18" customHeight="1" thickBot="1" x14ac:dyDescent="0.2">
      <c r="O123" s="91" t="s">
        <v>242</v>
      </c>
    </row>
    <row r="124" spans="3:19" ht="30" customHeight="1" x14ac:dyDescent="0.15">
      <c r="C124" s="93" t="s">
        <v>134</v>
      </c>
      <c r="D124" s="259" t="s">
        <v>135</v>
      </c>
      <c r="E124" s="259"/>
      <c r="F124" s="94"/>
      <c r="G124" s="94"/>
      <c r="H124" s="94"/>
      <c r="I124" s="94"/>
      <c r="J124" s="94"/>
      <c r="K124" s="94"/>
      <c r="L124" s="95"/>
      <c r="O124" s="91" t="s">
        <v>327</v>
      </c>
    </row>
    <row r="125" spans="3:19" ht="30" customHeight="1" x14ac:dyDescent="0.15">
      <c r="C125" s="257" t="str">
        <f>O124</f>
        <v>すこやかなどで児童虐待に関する相談を受け付けていることを知っている市民の割合（問57）</v>
      </c>
      <c r="D125" s="200" t="s">
        <v>322</v>
      </c>
      <c r="E125" s="97">
        <f>O126</f>
        <v>49.8</v>
      </c>
      <c r="L125" s="98"/>
      <c r="N125" s="99"/>
      <c r="O125" s="100" t="s">
        <v>217</v>
      </c>
      <c r="P125" s="101" t="s">
        <v>142</v>
      </c>
      <c r="Q125" s="101" t="s">
        <v>215</v>
      </c>
      <c r="R125" s="101" t="s">
        <v>264</v>
      </c>
      <c r="S125" s="100" t="s">
        <v>218</v>
      </c>
    </row>
    <row r="126" spans="3:19" ht="30" customHeight="1" x14ac:dyDescent="0.15">
      <c r="C126" s="257"/>
      <c r="D126" s="102" t="s">
        <v>321</v>
      </c>
      <c r="E126" s="97">
        <f>R126</f>
        <v>42.8</v>
      </c>
      <c r="L126" s="98"/>
      <c r="O126" s="103">
        <v>49.8</v>
      </c>
      <c r="P126" s="103">
        <v>43.9</v>
      </c>
      <c r="Q126" s="103">
        <v>44.4</v>
      </c>
      <c r="R126" s="103">
        <v>42.8</v>
      </c>
      <c r="S126" s="103">
        <v>60</v>
      </c>
    </row>
    <row r="127" spans="3:19" ht="30" customHeight="1" thickBot="1" x14ac:dyDescent="0.2">
      <c r="C127" s="258"/>
      <c r="D127" s="104" t="s">
        <v>216</v>
      </c>
      <c r="E127" s="105">
        <f>S126</f>
        <v>60</v>
      </c>
      <c r="F127" s="106"/>
      <c r="G127" s="106"/>
      <c r="H127" s="106"/>
      <c r="I127" s="106"/>
      <c r="J127" s="106"/>
      <c r="K127" s="106"/>
      <c r="L127" s="107"/>
    </row>
    <row r="128" spans="3:19" ht="18" customHeight="1" x14ac:dyDescent="0.15">
      <c r="C128" s="108"/>
      <c r="D128" s="109"/>
      <c r="E128" s="110"/>
    </row>
    <row r="129" spans="3:19" ht="18" customHeight="1" x14ac:dyDescent="0.15"/>
    <row r="130" spans="3:19" ht="18" customHeight="1" x14ac:dyDescent="0.15"/>
    <row r="131" spans="3:19" ht="18" customHeight="1" thickBot="1" x14ac:dyDescent="0.2">
      <c r="O131" s="91" t="s">
        <v>249</v>
      </c>
    </row>
    <row r="132" spans="3:19" ht="30" customHeight="1" x14ac:dyDescent="0.15">
      <c r="C132" s="93" t="s">
        <v>134</v>
      </c>
      <c r="D132" s="259" t="s">
        <v>135</v>
      </c>
      <c r="E132" s="259"/>
      <c r="F132" s="94"/>
      <c r="G132" s="94"/>
      <c r="H132" s="94"/>
      <c r="I132" s="94"/>
      <c r="J132" s="94"/>
      <c r="K132" s="94"/>
      <c r="L132" s="95"/>
      <c r="O132" s="91" t="s">
        <v>328</v>
      </c>
    </row>
    <row r="133" spans="3:19" ht="30" customHeight="1" x14ac:dyDescent="0.15">
      <c r="C133" s="257" t="str">
        <f>O132</f>
        <v>健康だと感じている市民の割合（問23）</v>
      </c>
      <c r="D133" s="96" t="s">
        <v>219</v>
      </c>
      <c r="E133" s="97">
        <f>O134</f>
        <v>69.8</v>
      </c>
      <c r="L133" s="98"/>
      <c r="N133" s="99"/>
      <c r="O133" s="100" t="s">
        <v>217</v>
      </c>
      <c r="P133" s="101" t="s">
        <v>142</v>
      </c>
      <c r="Q133" s="101" t="s">
        <v>215</v>
      </c>
      <c r="R133" s="101" t="s">
        <v>264</v>
      </c>
      <c r="S133" s="100" t="s">
        <v>218</v>
      </c>
    </row>
    <row r="134" spans="3:19" ht="30" customHeight="1" x14ac:dyDescent="0.15">
      <c r="C134" s="257"/>
      <c r="D134" s="102" t="s">
        <v>321</v>
      </c>
      <c r="E134" s="97">
        <f>R134</f>
        <v>72.400000000000006</v>
      </c>
      <c r="L134" s="98"/>
      <c r="O134" s="103">
        <v>69.8</v>
      </c>
      <c r="P134" s="103">
        <v>69.8</v>
      </c>
      <c r="Q134" s="103">
        <v>74.8</v>
      </c>
      <c r="R134" s="103">
        <v>72.400000000000006</v>
      </c>
      <c r="S134" s="103">
        <v>80</v>
      </c>
    </row>
    <row r="135" spans="3:19" ht="30" customHeight="1" thickBot="1" x14ac:dyDescent="0.2">
      <c r="C135" s="258"/>
      <c r="D135" s="104" t="s">
        <v>216</v>
      </c>
      <c r="E135" s="105">
        <f>S134</f>
        <v>80</v>
      </c>
      <c r="F135" s="106"/>
      <c r="G135" s="106"/>
      <c r="H135" s="106"/>
      <c r="I135" s="106"/>
      <c r="J135" s="106"/>
      <c r="K135" s="106"/>
      <c r="L135" s="107"/>
    </row>
    <row r="136" spans="3:19" ht="18" customHeight="1" x14ac:dyDescent="0.15">
      <c r="C136" s="108"/>
      <c r="D136" s="109"/>
      <c r="E136" s="110"/>
    </row>
    <row r="137" spans="3:19" ht="18" customHeight="1" x14ac:dyDescent="0.15"/>
    <row r="138" spans="3:19" ht="18" customHeight="1" x14ac:dyDescent="0.15"/>
    <row r="139" spans="3:19" ht="18" customHeight="1" thickBot="1" x14ac:dyDescent="0.2">
      <c r="O139" s="91" t="s">
        <v>250</v>
      </c>
    </row>
    <row r="140" spans="3:19" ht="30" customHeight="1" x14ac:dyDescent="0.15">
      <c r="C140" s="93" t="s">
        <v>134</v>
      </c>
      <c r="D140" s="259" t="s">
        <v>135</v>
      </c>
      <c r="E140" s="259"/>
      <c r="F140" s="94"/>
      <c r="G140" s="94"/>
      <c r="H140" s="94"/>
      <c r="I140" s="94"/>
      <c r="J140" s="94"/>
      <c r="K140" s="94"/>
      <c r="L140" s="95"/>
      <c r="O140" s="91" t="s">
        <v>329</v>
      </c>
    </row>
    <row r="141" spans="3:19" ht="30" customHeight="1" x14ac:dyDescent="0.15">
      <c r="C141" s="257" t="str">
        <f>O140</f>
        <v>１年間に生涯学習をした人の割合（問27）</v>
      </c>
      <c r="D141" s="96" t="s">
        <v>219</v>
      </c>
      <c r="E141" s="97">
        <f>O142</f>
        <v>37.5</v>
      </c>
      <c r="L141" s="98"/>
      <c r="N141" s="99"/>
      <c r="O141" s="100" t="s">
        <v>217</v>
      </c>
      <c r="P141" s="101" t="s">
        <v>142</v>
      </c>
      <c r="Q141" s="101" t="s">
        <v>215</v>
      </c>
      <c r="R141" s="101" t="s">
        <v>264</v>
      </c>
      <c r="S141" s="100" t="s">
        <v>218</v>
      </c>
    </row>
    <row r="142" spans="3:19" ht="30" customHeight="1" x14ac:dyDescent="0.15">
      <c r="C142" s="257"/>
      <c r="D142" s="102" t="s">
        <v>321</v>
      </c>
      <c r="E142" s="97">
        <f>R142</f>
        <v>28.6</v>
      </c>
      <c r="L142" s="98"/>
      <c r="O142" s="103">
        <v>37.5</v>
      </c>
      <c r="P142" s="103">
        <v>37.5</v>
      </c>
      <c r="Q142" s="103">
        <v>29.7</v>
      </c>
      <c r="R142" s="103">
        <v>28.6</v>
      </c>
      <c r="S142" s="103">
        <v>40</v>
      </c>
    </row>
    <row r="143" spans="3:19" ht="30" customHeight="1" thickBot="1" x14ac:dyDescent="0.2">
      <c r="C143" s="258"/>
      <c r="D143" s="104" t="s">
        <v>216</v>
      </c>
      <c r="E143" s="105">
        <f>S142</f>
        <v>40</v>
      </c>
      <c r="F143" s="106"/>
      <c r="G143" s="106"/>
      <c r="H143" s="106"/>
      <c r="I143" s="106"/>
      <c r="J143" s="106"/>
      <c r="K143" s="106"/>
      <c r="L143" s="107"/>
    </row>
    <row r="144" spans="3:19" ht="18" customHeight="1" x14ac:dyDescent="0.15">
      <c r="C144" s="108"/>
      <c r="D144" s="109"/>
      <c r="E144" s="110"/>
    </row>
    <row r="145" spans="3:19" ht="18" customHeight="1" x14ac:dyDescent="0.15"/>
    <row r="146" spans="3:19" ht="18" customHeight="1" x14ac:dyDescent="0.15"/>
    <row r="147" spans="3:19" ht="18" customHeight="1" thickBot="1" x14ac:dyDescent="0.2">
      <c r="O147" s="91" t="s">
        <v>250</v>
      </c>
    </row>
    <row r="148" spans="3:19" ht="30" customHeight="1" x14ac:dyDescent="0.15">
      <c r="C148" s="93" t="s">
        <v>134</v>
      </c>
      <c r="D148" s="259" t="s">
        <v>135</v>
      </c>
      <c r="E148" s="259"/>
      <c r="F148" s="94"/>
      <c r="G148" s="94"/>
      <c r="H148" s="94"/>
      <c r="I148" s="94"/>
      <c r="J148" s="94"/>
      <c r="K148" s="94"/>
      <c r="L148" s="95"/>
      <c r="O148" s="91" t="s">
        <v>232</v>
      </c>
    </row>
    <row r="149" spans="3:19" ht="30" customHeight="1" x14ac:dyDescent="0.15">
      <c r="C149" s="260" t="str">
        <f>O148</f>
        <v>図書館の満足度（問13）</v>
      </c>
      <c r="D149" s="96" t="s">
        <v>219</v>
      </c>
      <c r="E149" s="97">
        <f>O150</f>
        <v>80.7</v>
      </c>
      <c r="L149" s="98"/>
      <c r="N149" s="99"/>
      <c r="O149" s="100" t="s">
        <v>217</v>
      </c>
      <c r="P149" s="101" t="s">
        <v>142</v>
      </c>
      <c r="Q149" s="101" t="s">
        <v>215</v>
      </c>
      <c r="R149" s="101" t="s">
        <v>264</v>
      </c>
      <c r="S149" s="100" t="s">
        <v>218</v>
      </c>
    </row>
    <row r="150" spans="3:19" ht="30" customHeight="1" x14ac:dyDescent="0.15">
      <c r="C150" s="260"/>
      <c r="D150" s="102" t="s">
        <v>321</v>
      </c>
      <c r="E150" s="97">
        <f>R150</f>
        <v>80.400000000000006</v>
      </c>
      <c r="L150" s="98"/>
      <c r="O150" s="103">
        <v>80.7</v>
      </c>
      <c r="P150" s="103">
        <v>80.7</v>
      </c>
      <c r="Q150" s="103">
        <v>82.2</v>
      </c>
      <c r="R150" s="103">
        <v>80.400000000000006</v>
      </c>
      <c r="S150" s="103">
        <v>85</v>
      </c>
    </row>
    <row r="151" spans="3:19" ht="30" customHeight="1" thickBot="1" x14ac:dyDescent="0.2">
      <c r="C151" s="261"/>
      <c r="D151" s="104" t="s">
        <v>216</v>
      </c>
      <c r="E151" s="105">
        <f>S150</f>
        <v>85</v>
      </c>
      <c r="F151" s="106"/>
      <c r="G151" s="106"/>
      <c r="H151" s="106"/>
      <c r="I151" s="106"/>
      <c r="J151" s="106"/>
      <c r="K151" s="106"/>
      <c r="L151" s="107"/>
      <c r="O151" s="90"/>
    </row>
    <row r="152" spans="3:19" ht="18" customHeight="1" x14ac:dyDescent="0.15">
      <c r="C152" s="108"/>
      <c r="D152" s="109"/>
      <c r="E152" s="110"/>
    </row>
    <row r="153" spans="3:19" ht="18" customHeight="1" x14ac:dyDescent="0.15"/>
    <row r="154" spans="3:19" ht="18" customHeight="1" x14ac:dyDescent="0.15"/>
    <row r="155" spans="3:19" ht="18" customHeight="1" thickBot="1" x14ac:dyDescent="0.2">
      <c r="O155" s="91" t="s">
        <v>250</v>
      </c>
    </row>
    <row r="156" spans="3:19" ht="30" customHeight="1" x14ac:dyDescent="0.15">
      <c r="C156" s="93" t="s">
        <v>134</v>
      </c>
      <c r="D156" s="259" t="s">
        <v>135</v>
      </c>
      <c r="E156" s="259"/>
      <c r="F156" s="94"/>
      <c r="G156" s="94"/>
      <c r="H156" s="94"/>
      <c r="I156" s="94"/>
      <c r="J156" s="94"/>
      <c r="K156" s="94"/>
      <c r="L156" s="95"/>
      <c r="O156" s="91" t="s">
        <v>233</v>
      </c>
    </row>
    <row r="157" spans="3:19" ht="30" customHeight="1" x14ac:dyDescent="0.15">
      <c r="C157" s="257" t="str">
        <f>O156</f>
        <v>公民館の満足度（問13）</v>
      </c>
      <c r="D157" s="96" t="s">
        <v>219</v>
      </c>
      <c r="E157" s="97">
        <f>O158</f>
        <v>74.400000000000006</v>
      </c>
      <c r="L157" s="98"/>
      <c r="N157" s="99"/>
      <c r="O157" s="100" t="s">
        <v>217</v>
      </c>
      <c r="P157" s="101" t="s">
        <v>142</v>
      </c>
      <c r="Q157" s="101" t="s">
        <v>215</v>
      </c>
      <c r="R157" s="101" t="s">
        <v>264</v>
      </c>
      <c r="S157" s="100" t="s">
        <v>218</v>
      </c>
    </row>
    <row r="158" spans="3:19" ht="30" customHeight="1" x14ac:dyDescent="0.15">
      <c r="C158" s="257"/>
      <c r="D158" s="102" t="s">
        <v>321</v>
      </c>
      <c r="E158" s="97">
        <f>R158</f>
        <v>74</v>
      </c>
      <c r="L158" s="98"/>
      <c r="O158" s="103">
        <v>74.400000000000006</v>
      </c>
      <c r="P158" s="103">
        <v>74.400000000000006</v>
      </c>
      <c r="Q158" s="103">
        <v>74</v>
      </c>
      <c r="R158" s="103">
        <v>74</v>
      </c>
      <c r="S158" s="103">
        <v>80</v>
      </c>
    </row>
    <row r="159" spans="3:19" ht="30" customHeight="1" thickBot="1" x14ac:dyDescent="0.2">
      <c r="C159" s="258"/>
      <c r="D159" s="104" t="s">
        <v>216</v>
      </c>
      <c r="E159" s="105">
        <f>S158</f>
        <v>80</v>
      </c>
      <c r="F159" s="106"/>
      <c r="G159" s="106"/>
      <c r="H159" s="106"/>
      <c r="I159" s="106"/>
      <c r="J159" s="106"/>
      <c r="K159" s="106"/>
      <c r="L159" s="107"/>
    </row>
    <row r="160" spans="3:19" ht="18" customHeight="1" x14ac:dyDescent="0.15">
      <c r="C160" s="108"/>
      <c r="D160" s="109"/>
      <c r="E160" s="110"/>
    </row>
    <row r="161" spans="3:19" ht="18" customHeight="1" x14ac:dyDescent="0.15"/>
    <row r="162" spans="3:19" ht="18" customHeight="1" x14ac:dyDescent="0.15"/>
    <row r="163" spans="3:19" ht="18" customHeight="1" thickBot="1" x14ac:dyDescent="0.2">
      <c r="O163" s="91" t="s">
        <v>250</v>
      </c>
    </row>
    <row r="164" spans="3:19" ht="30" customHeight="1" x14ac:dyDescent="0.15">
      <c r="C164" s="93" t="s">
        <v>134</v>
      </c>
      <c r="D164" s="259" t="s">
        <v>135</v>
      </c>
      <c r="E164" s="259"/>
      <c r="F164" s="94"/>
      <c r="G164" s="94"/>
      <c r="H164" s="94"/>
      <c r="I164" s="94"/>
      <c r="J164" s="94"/>
      <c r="K164" s="94"/>
      <c r="L164" s="95"/>
      <c r="O164" s="91" t="s">
        <v>330</v>
      </c>
    </row>
    <row r="165" spans="3:19" ht="30" customHeight="1" x14ac:dyDescent="0.15">
      <c r="C165" s="257" t="str">
        <f>O164</f>
        <v>学習の成果をまちづくりに生かしている市民の割合（問29）</v>
      </c>
      <c r="D165" s="96" t="s">
        <v>219</v>
      </c>
      <c r="E165" s="97">
        <f>O166</f>
        <v>13.8</v>
      </c>
      <c r="L165" s="98"/>
      <c r="N165" s="99"/>
      <c r="O165" s="100" t="s">
        <v>217</v>
      </c>
      <c r="P165" s="101" t="s">
        <v>142</v>
      </c>
      <c r="Q165" s="101" t="s">
        <v>215</v>
      </c>
      <c r="R165" s="101" t="s">
        <v>264</v>
      </c>
      <c r="S165" s="100" t="s">
        <v>218</v>
      </c>
    </row>
    <row r="166" spans="3:19" ht="30" customHeight="1" x14ac:dyDescent="0.15">
      <c r="C166" s="257"/>
      <c r="D166" s="102" t="s">
        <v>321</v>
      </c>
      <c r="E166" s="97">
        <f>R166</f>
        <v>15.5</v>
      </c>
      <c r="L166" s="98"/>
      <c r="O166" s="103">
        <v>13.8</v>
      </c>
      <c r="P166" s="103">
        <v>13.799999999999999</v>
      </c>
      <c r="Q166" s="103">
        <v>15.3</v>
      </c>
      <c r="R166" s="103">
        <v>15.5</v>
      </c>
      <c r="S166" s="103">
        <v>25</v>
      </c>
    </row>
    <row r="167" spans="3:19" ht="30" customHeight="1" thickBot="1" x14ac:dyDescent="0.2">
      <c r="C167" s="258"/>
      <c r="D167" s="104" t="s">
        <v>216</v>
      </c>
      <c r="E167" s="105">
        <f>S166</f>
        <v>25</v>
      </c>
      <c r="F167" s="106"/>
      <c r="G167" s="106"/>
      <c r="H167" s="106"/>
      <c r="I167" s="106"/>
      <c r="J167" s="106"/>
      <c r="K167" s="106"/>
      <c r="L167" s="107"/>
    </row>
    <row r="168" spans="3:19" ht="18" customHeight="1" x14ac:dyDescent="0.15">
      <c r="C168" s="108"/>
      <c r="D168" s="109"/>
      <c r="E168" s="110"/>
    </row>
    <row r="169" spans="3:19" ht="18" customHeight="1" x14ac:dyDescent="0.15"/>
    <row r="170" spans="3:19" ht="18" customHeight="1" x14ac:dyDescent="0.15"/>
    <row r="171" spans="3:19" ht="18" customHeight="1" thickBot="1" x14ac:dyDescent="0.2">
      <c r="O171" s="91" t="s">
        <v>251</v>
      </c>
    </row>
    <row r="172" spans="3:19" ht="30" customHeight="1" x14ac:dyDescent="0.15">
      <c r="C172" s="93" t="s">
        <v>134</v>
      </c>
      <c r="D172" s="259" t="s">
        <v>135</v>
      </c>
      <c r="E172" s="259"/>
      <c r="F172" s="94"/>
      <c r="G172" s="94"/>
      <c r="H172" s="94"/>
      <c r="I172" s="94"/>
      <c r="J172" s="94"/>
      <c r="K172" s="94"/>
      <c r="L172" s="95"/>
      <c r="O172" s="91" t="s">
        <v>331</v>
      </c>
    </row>
    <row r="173" spans="3:19" ht="30" customHeight="1" x14ac:dyDescent="0.15">
      <c r="C173" s="257" t="str">
        <f>O172</f>
        <v>運動を週に１回以上行っている市民の割合（問30）</v>
      </c>
      <c r="D173" s="96" t="s">
        <v>219</v>
      </c>
      <c r="E173" s="97">
        <f>O174</f>
        <v>69</v>
      </c>
      <c r="L173" s="98"/>
      <c r="N173" s="99"/>
      <c r="O173" s="100" t="s">
        <v>217</v>
      </c>
      <c r="P173" s="101" t="s">
        <v>142</v>
      </c>
      <c r="Q173" s="101" t="s">
        <v>215</v>
      </c>
      <c r="R173" s="101" t="s">
        <v>264</v>
      </c>
      <c r="S173" s="100" t="s">
        <v>218</v>
      </c>
    </row>
    <row r="174" spans="3:19" ht="30" customHeight="1" x14ac:dyDescent="0.15">
      <c r="C174" s="257"/>
      <c r="D174" s="102" t="s">
        <v>321</v>
      </c>
      <c r="E174" s="97">
        <f>R174</f>
        <v>71.400000000000006</v>
      </c>
      <c r="L174" s="98"/>
      <c r="O174" s="103">
        <v>69</v>
      </c>
      <c r="P174" s="103">
        <v>69</v>
      </c>
      <c r="Q174" s="103">
        <v>72.900000000000006</v>
      </c>
      <c r="R174" s="103">
        <v>71.400000000000006</v>
      </c>
      <c r="S174" s="103">
        <v>73</v>
      </c>
    </row>
    <row r="175" spans="3:19" ht="30" customHeight="1" thickBot="1" x14ac:dyDescent="0.2">
      <c r="C175" s="258"/>
      <c r="D175" s="104" t="s">
        <v>216</v>
      </c>
      <c r="E175" s="105">
        <f>S174</f>
        <v>73</v>
      </c>
      <c r="F175" s="106"/>
      <c r="G175" s="106"/>
      <c r="H175" s="106"/>
      <c r="I175" s="106"/>
      <c r="J175" s="106"/>
      <c r="K175" s="106"/>
      <c r="L175" s="107"/>
    </row>
    <row r="176" spans="3:19" ht="18" customHeight="1" x14ac:dyDescent="0.15">
      <c r="C176" s="108"/>
      <c r="D176" s="109"/>
      <c r="E176" s="110"/>
    </row>
    <row r="177" spans="3:19" ht="18" customHeight="1" x14ac:dyDescent="0.15"/>
    <row r="178" spans="3:19" ht="18" customHeight="1" x14ac:dyDescent="0.15"/>
    <row r="179" spans="3:19" ht="18" customHeight="1" thickBot="1" x14ac:dyDescent="0.2">
      <c r="O179" s="91" t="s">
        <v>252</v>
      </c>
    </row>
    <row r="180" spans="3:19" ht="30" customHeight="1" x14ac:dyDescent="0.15">
      <c r="C180" s="93" t="s">
        <v>134</v>
      </c>
      <c r="D180" s="259" t="s">
        <v>135</v>
      </c>
      <c r="E180" s="259"/>
      <c r="F180" s="94"/>
      <c r="G180" s="94"/>
      <c r="H180" s="94"/>
      <c r="I180" s="94"/>
      <c r="J180" s="94"/>
      <c r="K180" s="94"/>
      <c r="L180" s="95"/>
      <c r="O180" s="91" t="s">
        <v>332</v>
      </c>
    </row>
    <row r="181" spans="3:19" ht="30" customHeight="1" x14ac:dyDescent="0.15">
      <c r="C181" s="257" t="str">
        <f>O180</f>
        <v>市民同士のつながりによる地域活動が行われていると実感している市民の割合（問31）</v>
      </c>
      <c r="D181" s="96" t="s">
        <v>219</v>
      </c>
      <c r="E181" s="97">
        <f>O182</f>
        <v>33</v>
      </c>
      <c r="L181" s="98"/>
      <c r="N181" s="99"/>
      <c r="O181" s="100" t="s">
        <v>217</v>
      </c>
      <c r="P181" s="101" t="s">
        <v>142</v>
      </c>
      <c r="Q181" s="101" t="s">
        <v>215</v>
      </c>
      <c r="R181" s="101" t="s">
        <v>264</v>
      </c>
      <c r="S181" s="100" t="s">
        <v>218</v>
      </c>
    </row>
    <row r="182" spans="3:19" ht="30" customHeight="1" x14ac:dyDescent="0.15">
      <c r="C182" s="257"/>
      <c r="D182" s="102" t="s">
        <v>321</v>
      </c>
      <c r="E182" s="97">
        <f>R182</f>
        <v>25.2</v>
      </c>
      <c r="L182" s="98"/>
      <c r="O182" s="103">
        <v>33</v>
      </c>
      <c r="P182" s="103">
        <v>33</v>
      </c>
      <c r="Q182" s="103">
        <v>27</v>
      </c>
      <c r="R182" s="103">
        <v>25.2</v>
      </c>
      <c r="S182" s="103">
        <v>50</v>
      </c>
    </row>
    <row r="183" spans="3:19" ht="30" customHeight="1" thickBot="1" x14ac:dyDescent="0.2">
      <c r="C183" s="258"/>
      <c r="D183" s="104" t="s">
        <v>216</v>
      </c>
      <c r="E183" s="105">
        <f>S182</f>
        <v>50</v>
      </c>
      <c r="F183" s="106"/>
      <c r="G183" s="106"/>
      <c r="H183" s="106"/>
      <c r="I183" s="106"/>
      <c r="J183" s="106"/>
      <c r="K183" s="106"/>
      <c r="L183" s="107"/>
    </row>
    <row r="184" spans="3:19" ht="18" customHeight="1" x14ac:dyDescent="0.15">
      <c r="C184" s="108"/>
      <c r="D184" s="109"/>
      <c r="E184" s="110"/>
    </row>
    <row r="185" spans="3:19" ht="18" customHeight="1" x14ac:dyDescent="0.15"/>
    <row r="186" spans="3:19" ht="18" customHeight="1" x14ac:dyDescent="0.15"/>
    <row r="187" spans="3:19" ht="18" customHeight="1" thickBot="1" x14ac:dyDescent="0.2">
      <c r="O187" s="91" t="s">
        <v>252</v>
      </c>
    </row>
    <row r="188" spans="3:19" ht="30" customHeight="1" x14ac:dyDescent="0.15">
      <c r="C188" s="93" t="s">
        <v>134</v>
      </c>
      <c r="D188" s="259" t="s">
        <v>135</v>
      </c>
      <c r="E188" s="259"/>
      <c r="F188" s="94"/>
      <c r="G188" s="94"/>
      <c r="H188" s="94"/>
      <c r="I188" s="94"/>
      <c r="J188" s="94"/>
      <c r="K188" s="94"/>
      <c r="L188" s="95"/>
      <c r="O188" s="91" t="s">
        <v>333</v>
      </c>
    </row>
    <row r="189" spans="3:19" ht="30" customHeight="1" x14ac:dyDescent="0.15">
      <c r="C189" s="257" t="str">
        <f>O188</f>
        <v>地域活動に参加している市民の割合（問33）</v>
      </c>
      <c r="D189" s="96" t="s">
        <v>219</v>
      </c>
      <c r="E189" s="97">
        <f>O190</f>
        <v>15.3</v>
      </c>
      <c r="L189" s="98"/>
      <c r="N189" s="99"/>
      <c r="O189" s="100" t="s">
        <v>217</v>
      </c>
      <c r="P189" s="101" t="s">
        <v>142</v>
      </c>
      <c r="Q189" s="101" t="s">
        <v>215</v>
      </c>
      <c r="R189" s="101" t="s">
        <v>264</v>
      </c>
      <c r="S189" s="100" t="s">
        <v>218</v>
      </c>
    </row>
    <row r="190" spans="3:19" ht="30" customHeight="1" x14ac:dyDescent="0.15">
      <c r="C190" s="257"/>
      <c r="D190" s="102" t="s">
        <v>321</v>
      </c>
      <c r="E190" s="97">
        <f>R190</f>
        <v>18.399999999999999</v>
      </c>
      <c r="L190" s="98"/>
      <c r="O190" s="103">
        <v>15.3</v>
      </c>
      <c r="P190" s="112">
        <v>15.299999999999999</v>
      </c>
      <c r="Q190" s="112">
        <v>20.399999999999999</v>
      </c>
      <c r="R190" s="112">
        <v>18.399999999999999</v>
      </c>
      <c r="S190" s="103">
        <v>33</v>
      </c>
    </row>
    <row r="191" spans="3:19" ht="30" customHeight="1" thickBot="1" x14ac:dyDescent="0.2">
      <c r="C191" s="258"/>
      <c r="D191" s="104" t="s">
        <v>216</v>
      </c>
      <c r="E191" s="105">
        <f>S190</f>
        <v>33</v>
      </c>
      <c r="F191" s="106"/>
      <c r="G191" s="106"/>
      <c r="H191" s="106"/>
      <c r="I191" s="106"/>
      <c r="J191" s="106"/>
      <c r="K191" s="106"/>
      <c r="L191" s="107"/>
    </row>
    <row r="192" spans="3:19" ht="18" customHeight="1" x14ac:dyDescent="0.15">
      <c r="C192" s="108"/>
      <c r="D192" s="109"/>
      <c r="E192" s="110"/>
    </row>
    <row r="193" spans="3:19" ht="18" customHeight="1" x14ac:dyDescent="0.15"/>
    <row r="194" spans="3:19" ht="18" customHeight="1" x14ac:dyDescent="0.15"/>
    <row r="195" spans="3:19" ht="18" customHeight="1" thickBot="1" x14ac:dyDescent="0.2">
      <c r="O195" s="91" t="s">
        <v>253</v>
      </c>
    </row>
    <row r="196" spans="3:19" ht="30" customHeight="1" x14ac:dyDescent="0.15">
      <c r="C196" s="93" t="s">
        <v>134</v>
      </c>
      <c r="D196" s="259" t="s">
        <v>135</v>
      </c>
      <c r="E196" s="259"/>
      <c r="F196" s="94"/>
      <c r="G196" s="94"/>
      <c r="H196" s="94"/>
      <c r="I196" s="94"/>
      <c r="J196" s="94"/>
      <c r="K196" s="94"/>
      <c r="L196" s="95"/>
      <c r="O196" s="91" t="s">
        <v>334</v>
      </c>
    </row>
    <row r="197" spans="3:19" ht="30" customHeight="1" x14ac:dyDescent="0.15">
      <c r="C197" s="257" t="str">
        <f>O196</f>
        <v>身近な人と戦争や平和について話し合ったり，戦争中の話を聞いたりしたことがある市民の割合（問56）</v>
      </c>
      <c r="D197" s="96" t="s">
        <v>219</v>
      </c>
      <c r="E197" s="97">
        <f>O198</f>
        <v>76.5</v>
      </c>
      <c r="L197" s="98"/>
      <c r="N197" s="99"/>
      <c r="O197" s="100" t="s">
        <v>217</v>
      </c>
      <c r="P197" s="101" t="s">
        <v>142</v>
      </c>
      <c r="Q197" s="101" t="s">
        <v>215</v>
      </c>
      <c r="R197" s="101" t="s">
        <v>264</v>
      </c>
      <c r="S197" s="100" t="s">
        <v>218</v>
      </c>
    </row>
    <row r="198" spans="3:19" ht="30" customHeight="1" x14ac:dyDescent="0.15">
      <c r="C198" s="257"/>
      <c r="D198" s="102" t="s">
        <v>321</v>
      </c>
      <c r="E198" s="97">
        <f>R198</f>
        <v>61.4</v>
      </c>
      <c r="L198" s="98"/>
      <c r="O198" s="103">
        <v>76.5</v>
      </c>
      <c r="P198" s="103">
        <v>76.5</v>
      </c>
      <c r="Q198" s="103">
        <v>67.2</v>
      </c>
      <c r="R198" s="103">
        <v>61.4</v>
      </c>
      <c r="S198" s="103">
        <v>90</v>
      </c>
    </row>
    <row r="199" spans="3:19" ht="30" customHeight="1" thickBot="1" x14ac:dyDescent="0.2">
      <c r="C199" s="258"/>
      <c r="D199" s="104" t="s">
        <v>216</v>
      </c>
      <c r="E199" s="105">
        <f>S198</f>
        <v>90</v>
      </c>
      <c r="F199" s="106"/>
      <c r="G199" s="106"/>
      <c r="H199" s="106"/>
      <c r="I199" s="106"/>
      <c r="J199" s="106"/>
      <c r="K199" s="106"/>
      <c r="L199" s="107"/>
    </row>
    <row r="200" spans="3:19" ht="18" customHeight="1" x14ac:dyDescent="0.15">
      <c r="C200" s="108"/>
      <c r="D200" s="109"/>
      <c r="E200" s="110"/>
    </row>
    <row r="201" spans="3:19" ht="18" customHeight="1" x14ac:dyDescent="0.15"/>
    <row r="202" spans="3:19" ht="18" customHeight="1" x14ac:dyDescent="0.15"/>
    <row r="203" spans="3:19" ht="18" customHeight="1" thickBot="1" x14ac:dyDescent="0.2">
      <c r="O203" s="91" t="s">
        <v>254</v>
      </c>
    </row>
    <row r="204" spans="3:19" ht="30" customHeight="1" x14ac:dyDescent="0.15">
      <c r="C204" s="93" t="s">
        <v>134</v>
      </c>
      <c r="D204" s="262" t="s">
        <v>135</v>
      </c>
      <c r="E204" s="263"/>
      <c r="F204" s="94"/>
      <c r="G204" s="94"/>
      <c r="H204" s="94"/>
      <c r="I204" s="94"/>
      <c r="J204" s="94"/>
      <c r="K204" s="94"/>
      <c r="L204" s="95"/>
      <c r="O204" s="91" t="s">
        <v>234</v>
      </c>
    </row>
    <row r="205" spans="3:19" ht="30" customHeight="1" x14ac:dyDescent="0.15">
      <c r="C205" s="264" t="str">
        <f>O204</f>
        <v>日常の買い物が便利と感じている市民の割合（問13）</v>
      </c>
      <c r="D205" s="96" t="s">
        <v>219</v>
      </c>
      <c r="E205" s="97">
        <f>O206</f>
        <v>82.2</v>
      </c>
      <c r="L205" s="98"/>
      <c r="N205" s="99"/>
      <c r="O205" s="100" t="s">
        <v>217</v>
      </c>
      <c r="P205" s="101" t="s">
        <v>142</v>
      </c>
      <c r="Q205" s="101" t="s">
        <v>215</v>
      </c>
      <c r="R205" s="101" t="s">
        <v>264</v>
      </c>
      <c r="S205" s="100" t="s">
        <v>218</v>
      </c>
    </row>
    <row r="206" spans="3:19" ht="30" customHeight="1" x14ac:dyDescent="0.15">
      <c r="C206" s="265"/>
      <c r="D206" s="102" t="s">
        <v>321</v>
      </c>
      <c r="E206" s="97">
        <f>R206</f>
        <v>82.4</v>
      </c>
      <c r="L206" s="98"/>
      <c r="O206" s="103">
        <v>82.2</v>
      </c>
      <c r="P206" s="103">
        <v>82.2</v>
      </c>
      <c r="Q206" s="103">
        <v>81.900000000000006</v>
      </c>
      <c r="R206" s="103">
        <v>82.4</v>
      </c>
      <c r="S206" s="103">
        <v>85</v>
      </c>
    </row>
    <row r="207" spans="3:19" ht="30" customHeight="1" thickBot="1" x14ac:dyDescent="0.2">
      <c r="C207" s="266"/>
      <c r="D207" s="104" t="s">
        <v>216</v>
      </c>
      <c r="E207" s="105">
        <f>S206</f>
        <v>85</v>
      </c>
      <c r="F207" s="106"/>
      <c r="G207" s="106"/>
      <c r="H207" s="106"/>
      <c r="I207" s="106"/>
      <c r="J207" s="106"/>
      <c r="K207" s="106"/>
      <c r="L207" s="107"/>
    </row>
    <row r="208" spans="3:19" ht="18" customHeight="1" x14ac:dyDescent="0.15">
      <c r="C208" s="108"/>
      <c r="D208" s="109"/>
      <c r="E208" s="110"/>
    </row>
    <row r="209" spans="3:19" ht="18" customHeight="1" x14ac:dyDescent="0.15"/>
    <row r="210" spans="3:19" ht="18" customHeight="1" x14ac:dyDescent="0.15"/>
    <row r="211" spans="3:19" ht="18" customHeight="1" thickBot="1" x14ac:dyDescent="0.2">
      <c r="O211" s="91" t="s">
        <v>255</v>
      </c>
    </row>
    <row r="212" spans="3:19" ht="30" customHeight="1" x14ac:dyDescent="0.15">
      <c r="C212" s="93" t="s">
        <v>134</v>
      </c>
      <c r="D212" s="259" t="s">
        <v>135</v>
      </c>
      <c r="E212" s="259"/>
      <c r="F212" s="94"/>
      <c r="G212" s="94"/>
      <c r="H212" s="94"/>
      <c r="I212" s="94"/>
      <c r="J212" s="94"/>
      <c r="K212" s="94"/>
      <c r="L212" s="95"/>
      <c r="O212" s="91" t="s">
        <v>335</v>
      </c>
    </row>
    <row r="213" spans="3:19" ht="30" customHeight="1" x14ac:dyDescent="0.15">
      <c r="C213" s="260" t="str">
        <f>O212</f>
        <v>数々の水木作品が調布市で生み出されたことを認知している市民の割合（問35）</v>
      </c>
      <c r="D213" s="96" t="s">
        <v>219</v>
      </c>
      <c r="E213" s="97">
        <f>O214</f>
        <v>96.5</v>
      </c>
      <c r="L213" s="98"/>
      <c r="N213" s="99"/>
      <c r="O213" s="100" t="s">
        <v>217</v>
      </c>
      <c r="P213" s="101" t="s">
        <v>142</v>
      </c>
      <c r="Q213" s="101" t="s">
        <v>215</v>
      </c>
      <c r="R213" s="101" t="s">
        <v>264</v>
      </c>
      <c r="S213" s="100" t="s">
        <v>218</v>
      </c>
    </row>
    <row r="214" spans="3:19" ht="30" customHeight="1" x14ac:dyDescent="0.15">
      <c r="C214" s="260"/>
      <c r="D214" s="102" t="s">
        <v>321</v>
      </c>
      <c r="E214" s="97">
        <f>R214</f>
        <v>96</v>
      </c>
      <c r="L214" s="98"/>
      <c r="O214" s="103">
        <v>96.5</v>
      </c>
      <c r="P214" s="103">
        <v>96.5</v>
      </c>
      <c r="Q214" s="103">
        <v>95.7</v>
      </c>
      <c r="R214" s="103">
        <v>96</v>
      </c>
      <c r="S214" s="103">
        <v>98.5</v>
      </c>
    </row>
    <row r="215" spans="3:19" ht="30" customHeight="1" thickBot="1" x14ac:dyDescent="0.2">
      <c r="C215" s="261"/>
      <c r="D215" s="104" t="s">
        <v>216</v>
      </c>
      <c r="E215" s="105">
        <f>S214</f>
        <v>98.5</v>
      </c>
      <c r="F215" s="106"/>
      <c r="G215" s="106"/>
      <c r="H215" s="106"/>
      <c r="I215" s="106"/>
      <c r="J215" s="106"/>
      <c r="K215" s="106"/>
      <c r="L215" s="107"/>
      <c r="P215" s="124"/>
    </row>
    <row r="216" spans="3:19" ht="18" customHeight="1" x14ac:dyDescent="0.15">
      <c r="C216" s="108"/>
      <c r="D216" s="109"/>
      <c r="E216" s="110"/>
    </row>
    <row r="217" spans="3:19" ht="18" customHeight="1" x14ac:dyDescent="0.15"/>
    <row r="218" spans="3:19" ht="18" customHeight="1" x14ac:dyDescent="0.15"/>
    <row r="219" spans="3:19" ht="18" customHeight="1" thickBot="1" x14ac:dyDescent="0.2">
      <c r="O219" s="91" t="s">
        <v>256</v>
      </c>
    </row>
    <row r="220" spans="3:19" ht="30" customHeight="1" x14ac:dyDescent="0.15">
      <c r="C220" s="93" t="s">
        <v>134</v>
      </c>
      <c r="D220" s="259" t="s">
        <v>135</v>
      </c>
      <c r="E220" s="259"/>
      <c r="F220" s="94"/>
      <c r="G220" s="94"/>
      <c r="H220" s="94"/>
      <c r="I220" s="94"/>
      <c r="J220" s="94"/>
      <c r="K220" s="94"/>
      <c r="L220" s="95"/>
      <c r="O220" s="91" t="s">
        <v>336</v>
      </c>
    </row>
    <row r="221" spans="3:19" ht="30" customHeight="1" x14ac:dyDescent="0.15">
      <c r="C221" s="257" t="str">
        <f>O220</f>
        <v>１年間で文化芸術を鑑賞，または自ら文化芸術活動を行った市民のうち，市内公共施設を利用した割合（問41-1）</v>
      </c>
      <c r="D221" s="96" t="s">
        <v>219</v>
      </c>
      <c r="E221" s="97">
        <f>O222</f>
        <v>42.5</v>
      </c>
      <c r="L221" s="98"/>
      <c r="N221" s="99"/>
      <c r="O221" s="100" t="s">
        <v>217</v>
      </c>
      <c r="P221" s="101" t="s">
        <v>142</v>
      </c>
      <c r="Q221" s="101" t="s">
        <v>215</v>
      </c>
      <c r="R221" s="101" t="s">
        <v>264</v>
      </c>
      <c r="S221" s="100" t="s">
        <v>218</v>
      </c>
    </row>
    <row r="222" spans="3:19" ht="30" customHeight="1" x14ac:dyDescent="0.15">
      <c r="C222" s="257"/>
      <c r="D222" s="102" t="s">
        <v>321</v>
      </c>
      <c r="E222" s="97">
        <f>R222</f>
        <v>46.8</v>
      </c>
      <c r="L222" s="98"/>
      <c r="O222" s="103">
        <v>42.5</v>
      </c>
      <c r="P222" s="103">
        <v>42.5</v>
      </c>
      <c r="Q222" s="103">
        <v>51.4</v>
      </c>
      <c r="R222" s="103">
        <v>46.8</v>
      </c>
      <c r="S222" s="103">
        <v>65</v>
      </c>
    </row>
    <row r="223" spans="3:19" ht="30" customHeight="1" thickBot="1" x14ac:dyDescent="0.2">
      <c r="C223" s="258"/>
      <c r="D223" s="104" t="s">
        <v>216</v>
      </c>
      <c r="E223" s="105">
        <f>S222</f>
        <v>65</v>
      </c>
      <c r="F223" s="106"/>
      <c r="G223" s="106"/>
      <c r="H223" s="106"/>
      <c r="I223" s="106"/>
      <c r="J223" s="106"/>
      <c r="K223" s="106"/>
      <c r="L223" s="107"/>
    </row>
    <row r="224" spans="3:19" ht="18" customHeight="1" x14ac:dyDescent="0.15">
      <c r="C224" s="108"/>
      <c r="D224" s="109"/>
      <c r="E224" s="110"/>
    </row>
    <row r="225" spans="3:19" ht="18" customHeight="1" x14ac:dyDescent="0.15"/>
    <row r="226" spans="3:19" ht="18" customHeight="1" x14ac:dyDescent="0.15"/>
    <row r="227" spans="3:19" ht="18" customHeight="1" thickBot="1" x14ac:dyDescent="0.2">
      <c r="O227" s="91" t="s">
        <v>257</v>
      </c>
    </row>
    <row r="228" spans="3:19" ht="30" customHeight="1" x14ac:dyDescent="0.15">
      <c r="C228" s="93" t="s">
        <v>134</v>
      </c>
      <c r="D228" s="259" t="s">
        <v>135</v>
      </c>
      <c r="E228" s="259"/>
      <c r="F228" s="94"/>
      <c r="G228" s="94"/>
      <c r="H228" s="94"/>
      <c r="I228" s="94"/>
      <c r="J228" s="94"/>
      <c r="K228" s="94"/>
      <c r="L228" s="95"/>
      <c r="O228" s="91" t="s">
        <v>337</v>
      </c>
    </row>
    <row r="229" spans="3:19" ht="30" customHeight="1" x14ac:dyDescent="0.15">
      <c r="C229" s="257" t="str">
        <f>O228</f>
        <v>住みやすいと感じている市民の割合（問42）</v>
      </c>
      <c r="D229" s="96" t="s">
        <v>219</v>
      </c>
      <c r="E229" s="97">
        <f>O230</f>
        <v>93.8</v>
      </c>
      <c r="L229" s="98"/>
      <c r="N229" s="99"/>
      <c r="O229" s="100" t="s">
        <v>217</v>
      </c>
      <c r="P229" s="101" t="s">
        <v>142</v>
      </c>
      <c r="Q229" s="101" t="s">
        <v>215</v>
      </c>
      <c r="R229" s="101" t="s">
        <v>264</v>
      </c>
      <c r="S229" s="100" t="s">
        <v>218</v>
      </c>
    </row>
    <row r="230" spans="3:19" ht="30" customHeight="1" x14ac:dyDescent="0.15">
      <c r="C230" s="257"/>
      <c r="D230" s="102" t="s">
        <v>321</v>
      </c>
      <c r="E230" s="97">
        <f>R230</f>
        <v>94.4</v>
      </c>
      <c r="L230" s="98"/>
      <c r="O230" s="103">
        <v>93.8</v>
      </c>
      <c r="P230" s="103">
        <v>93.8</v>
      </c>
      <c r="Q230" s="103">
        <v>94.7</v>
      </c>
      <c r="R230" s="103">
        <v>94.4</v>
      </c>
      <c r="S230" s="103">
        <v>95</v>
      </c>
    </row>
    <row r="231" spans="3:19" ht="30" customHeight="1" thickBot="1" x14ac:dyDescent="0.2">
      <c r="C231" s="258"/>
      <c r="D231" s="104" t="s">
        <v>216</v>
      </c>
      <c r="E231" s="105">
        <f>S230</f>
        <v>95</v>
      </c>
      <c r="F231" s="106"/>
      <c r="G231" s="106"/>
      <c r="H231" s="106"/>
      <c r="I231" s="106"/>
      <c r="J231" s="106"/>
      <c r="K231" s="106"/>
      <c r="L231" s="107"/>
    </row>
    <row r="232" spans="3:19" ht="18" customHeight="1" x14ac:dyDescent="0.15">
      <c r="C232" s="108"/>
      <c r="D232" s="109"/>
      <c r="E232" s="110"/>
    </row>
    <row r="233" spans="3:19" ht="18" customHeight="1" x14ac:dyDescent="0.15"/>
    <row r="234" spans="3:19" ht="18" customHeight="1" x14ac:dyDescent="0.15"/>
    <row r="235" spans="3:19" ht="18" customHeight="1" thickBot="1" x14ac:dyDescent="0.2">
      <c r="O235" s="91" t="s">
        <v>258</v>
      </c>
    </row>
    <row r="236" spans="3:19" ht="30" customHeight="1" x14ac:dyDescent="0.15">
      <c r="C236" s="93" t="s">
        <v>134</v>
      </c>
      <c r="D236" s="259" t="s">
        <v>135</v>
      </c>
      <c r="E236" s="259"/>
      <c r="F236" s="94"/>
      <c r="G236" s="94"/>
      <c r="H236" s="94"/>
      <c r="I236" s="94"/>
      <c r="J236" s="94"/>
      <c r="K236" s="94"/>
      <c r="L236" s="95"/>
      <c r="O236" s="91" t="s">
        <v>338</v>
      </c>
    </row>
    <row r="237" spans="3:19" ht="30" customHeight="1" x14ac:dyDescent="0.15">
      <c r="C237" s="257" t="str">
        <f>O236</f>
        <v>駅周辺の利便性が高いと感じている市民の割合（問46-1）</v>
      </c>
      <c r="D237" s="96" t="s">
        <v>219</v>
      </c>
      <c r="E237" s="97">
        <f>O238</f>
        <v>70.3</v>
      </c>
      <c r="L237" s="98"/>
      <c r="O237" s="100" t="s">
        <v>217</v>
      </c>
      <c r="P237" s="101" t="s">
        <v>142</v>
      </c>
      <c r="Q237" s="101" t="s">
        <v>215</v>
      </c>
      <c r="R237" s="101" t="s">
        <v>264</v>
      </c>
      <c r="S237" s="100" t="s">
        <v>218</v>
      </c>
    </row>
    <row r="238" spans="3:19" ht="30" customHeight="1" x14ac:dyDescent="0.15">
      <c r="C238" s="257"/>
      <c r="D238" s="102" t="s">
        <v>321</v>
      </c>
      <c r="E238" s="97">
        <f>R238</f>
        <v>70.2</v>
      </c>
      <c r="L238" s="98"/>
      <c r="O238" s="103">
        <v>70.3</v>
      </c>
      <c r="P238" s="103">
        <v>70.300000000000011</v>
      </c>
      <c r="Q238" s="103">
        <v>72.5</v>
      </c>
      <c r="R238" s="103">
        <v>70.2</v>
      </c>
      <c r="S238" s="103">
        <v>80</v>
      </c>
    </row>
    <row r="239" spans="3:19" ht="30" customHeight="1" thickBot="1" x14ac:dyDescent="0.2">
      <c r="C239" s="258"/>
      <c r="D239" s="104" t="s">
        <v>216</v>
      </c>
      <c r="E239" s="105">
        <f>S238</f>
        <v>80</v>
      </c>
      <c r="F239" s="106"/>
      <c r="G239" s="106"/>
      <c r="H239" s="106"/>
      <c r="I239" s="106"/>
      <c r="J239" s="106"/>
      <c r="K239" s="106"/>
      <c r="L239" s="107"/>
    </row>
    <row r="240" spans="3:19" ht="18" customHeight="1" x14ac:dyDescent="0.15">
      <c r="C240" s="108"/>
      <c r="D240" s="109"/>
      <c r="E240" s="110"/>
    </row>
    <row r="241" spans="3:19" ht="18" customHeight="1" x14ac:dyDescent="0.15"/>
    <row r="242" spans="3:19" ht="18" customHeight="1" x14ac:dyDescent="0.15"/>
    <row r="243" spans="3:19" ht="18" customHeight="1" thickBot="1" x14ac:dyDescent="0.2">
      <c r="O243" s="91" t="s">
        <v>258</v>
      </c>
    </row>
    <row r="244" spans="3:19" ht="30" customHeight="1" x14ac:dyDescent="0.15">
      <c r="C244" s="93" t="s">
        <v>134</v>
      </c>
      <c r="D244" s="259" t="s">
        <v>135</v>
      </c>
      <c r="E244" s="259"/>
      <c r="F244" s="94"/>
      <c r="G244" s="94"/>
      <c r="H244" s="94"/>
      <c r="I244" s="94"/>
      <c r="J244" s="94"/>
      <c r="K244" s="94"/>
      <c r="L244" s="95"/>
      <c r="O244" s="91" t="s">
        <v>339</v>
      </c>
    </row>
    <row r="245" spans="3:19" ht="30" customHeight="1" x14ac:dyDescent="0.15">
      <c r="C245" s="257" t="str">
        <f>O244</f>
        <v>深大寺周辺の景観が優れていると感じている市民の割合（問44）</v>
      </c>
      <c r="D245" s="96" t="s">
        <v>219</v>
      </c>
      <c r="E245" s="97">
        <f>O246</f>
        <v>89.4</v>
      </c>
      <c r="L245" s="98"/>
      <c r="O245" s="100" t="s">
        <v>217</v>
      </c>
      <c r="P245" s="101" t="s">
        <v>142</v>
      </c>
      <c r="Q245" s="101" t="s">
        <v>215</v>
      </c>
      <c r="R245" s="101" t="s">
        <v>264</v>
      </c>
      <c r="S245" s="100" t="s">
        <v>218</v>
      </c>
    </row>
    <row r="246" spans="3:19" ht="30" customHeight="1" x14ac:dyDescent="0.15">
      <c r="C246" s="257"/>
      <c r="D246" s="102" t="s">
        <v>321</v>
      </c>
      <c r="E246" s="97">
        <f>R246</f>
        <v>89.4</v>
      </c>
      <c r="L246" s="98"/>
      <c r="O246" s="103">
        <v>89.4</v>
      </c>
      <c r="P246" s="103">
        <v>89.4</v>
      </c>
      <c r="Q246" s="103">
        <v>88.8</v>
      </c>
      <c r="R246" s="103">
        <v>89.4</v>
      </c>
      <c r="S246" s="103">
        <v>90</v>
      </c>
    </row>
    <row r="247" spans="3:19" ht="30" customHeight="1" thickBot="1" x14ac:dyDescent="0.2">
      <c r="C247" s="258"/>
      <c r="D247" s="104" t="s">
        <v>216</v>
      </c>
      <c r="E247" s="105">
        <f>S246</f>
        <v>90</v>
      </c>
      <c r="F247" s="106"/>
      <c r="G247" s="106"/>
      <c r="H247" s="106"/>
      <c r="I247" s="106"/>
      <c r="J247" s="106"/>
      <c r="K247" s="106"/>
      <c r="L247" s="107"/>
    </row>
    <row r="248" spans="3:19" ht="18" customHeight="1" x14ac:dyDescent="0.15">
      <c r="C248" s="108"/>
      <c r="D248" s="109"/>
      <c r="E248" s="110"/>
    </row>
    <row r="249" spans="3:19" ht="18" customHeight="1" x14ac:dyDescent="0.15"/>
    <row r="250" spans="3:19" ht="18" customHeight="1" x14ac:dyDescent="0.15"/>
    <row r="251" spans="3:19" ht="18" customHeight="1" thickBot="1" x14ac:dyDescent="0.2">
      <c r="O251" s="91" t="s">
        <v>259</v>
      </c>
    </row>
    <row r="252" spans="3:19" ht="30" customHeight="1" x14ac:dyDescent="0.15">
      <c r="C252" s="93" t="s">
        <v>134</v>
      </c>
      <c r="D252" s="259" t="s">
        <v>135</v>
      </c>
      <c r="E252" s="259"/>
      <c r="F252" s="94"/>
      <c r="G252" s="94"/>
      <c r="H252" s="94"/>
      <c r="I252" s="94"/>
      <c r="J252" s="94"/>
      <c r="K252" s="94"/>
      <c r="L252" s="95"/>
      <c r="O252" s="91" t="s">
        <v>340</v>
      </c>
    </row>
    <row r="253" spans="3:19" ht="30" customHeight="1" x14ac:dyDescent="0.15">
      <c r="C253" s="257" t="str">
        <f>O252</f>
        <v>バリアフリー対応住宅に住んでいると答えた市民の割合（問52）</v>
      </c>
      <c r="D253" s="96" t="s">
        <v>219</v>
      </c>
      <c r="E253" s="97">
        <f>O254</f>
        <v>52.7</v>
      </c>
      <c r="L253" s="98"/>
      <c r="O253" s="100" t="s">
        <v>217</v>
      </c>
      <c r="P253" s="101" t="s">
        <v>142</v>
      </c>
      <c r="Q253" s="101" t="s">
        <v>215</v>
      </c>
      <c r="R253" s="101" t="s">
        <v>264</v>
      </c>
      <c r="S253" s="100" t="s">
        <v>218</v>
      </c>
    </row>
    <row r="254" spans="3:19" ht="30" customHeight="1" x14ac:dyDescent="0.15">
      <c r="C254" s="257"/>
      <c r="D254" s="102" t="s">
        <v>321</v>
      </c>
      <c r="E254" s="97">
        <f>R254</f>
        <v>49.5</v>
      </c>
      <c r="L254" s="98"/>
      <c r="O254" s="103">
        <v>52.7</v>
      </c>
      <c r="P254" s="103">
        <v>52.7</v>
      </c>
      <c r="Q254" s="103">
        <v>48.3</v>
      </c>
      <c r="R254" s="103">
        <v>49.5</v>
      </c>
      <c r="S254" s="103">
        <v>65</v>
      </c>
    </row>
    <row r="255" spans="3:19" ht="30" customHeight="1" thickBot="1" x14ac:dyDescent="0.2">
      <c r="C255" s="258"/>
      <c r="D255" s="104" t="s">
        <v>216</v>
      </c>
      <c r="E255" s="105">
        <f>S254</f>
        <v>65</v>
      </c>
      <c r="F255" s="106"/>
      <c r="G255" s="106"/>
      <c r="H255" s="106"/>
      <c r="I255" s="106"/>
      <c r="J255" s="106"/>
      <c r="K255" s="106"/>
      <c r="L255" s="107"/>
    </row>
    <row r="256" spans="3:19" ht="18" customHeight="1" x14ac:dyDescent="0.15">
      <c r="C256" s="108"/>
      <c r="D256" s="109"/>
      <c r="E256" s="110"/>
    </row>
    <row r="257" spans="3:19" ht="18" customHeight="1" x14ac:dyDescent="0.15"/>
    <row r="258" spans="3:19" ht="18" customHeight="1" x14ac:dyDescent="0.15"/>
    <row r="259" spans="3:19" ht="18" customHeight="1" thickBot="1" x14ac:dyDescent="0.2">
      <c r="O259" s="91" t="s">
        <v>259</v>
      </c>
    </row>
    <row r="260" spans="3:19" ht="30" customHeight="1" x14ac:dyDescent="0.15">
      <c r="C260" s="93" t="s">
        <v>134</v>
      </c>
      <c r="D260" s="259" t="s">
        <v>135</v>
      </c>
      <c r="E260" s="259"/>
      <c r="F260" s="94"/>
      <c r="G260" s="94"/>
      <c r="H260" s="94"/>
      <c r="I260" s="94"/>
      <c r="J260" s="94"/>
      <c r="K260" s="94"/>
      <c r="L260" s="95"/>
      <c r="O260" s="91" t="s">
        <v>341</v>
      </c>
    </row>
    <row r="261" spans="3:19" ht="30" customHeight="1" x14ac:dyDescent="0.15">
      <c r="C261" s="257" t="str">
        <f>O260</f>
        <v>空き家等とならないために予防策が必要であると感じている市民の割合（問54）</v>
      </c>
      <c r="D261" s="96" t="s">
        <v>219</v>
      </c>
      <c r="E261" s="97">
        <f>O262</f>
        <v>72.7</v>
      </c>
      <c r="L261" s="98"/>
      <c r="O261" s="100" t="s">
        <v>217</v>
      </c>
      <c r="P261" s="101" t="s">
        <v>142</v>
      </c>
      <c r="Q261" s="101" t="s">
        <v>215</v>
      </c>
      <c r="R261" s="101" t="s">
        <v>264</v>
      </c>
      <c r="S261" s="100" t="s">
        <v>218</v>
      </c>
    </row>
    <row r="262" spans="3:19" ht="30" customHeight="1" x14ac:dyDescent="0.15">
      <c r="C262" s="257"/>
      <c r="D262" s="102" t="s">
        <v>321</v>
      </c>
      <c r="E262" s="97">
        <f>R262</f>
        <v>72.8</v>
      </c>
      <c r="L262" s="98"/>
      <c r="O262" s="103">
        <v>72.7</v>
      </c>
      <c r="P262" s="103">
        <v>72.7</v>
      </c>
      <c r="Q262" s="103">
        <v>75.7</v>
      </c>
      <c r="R262" s="103">
        <v>72.8</v>
      </c>
      <c r="S262" s="103">
        <v>80</v>
      </c>
    </row>
    <row r="263" spans="3:19" ht="30" customHeight="1" thickBot="1" x14ac:dyDescent="0.2">
      <c r="C263" s="258"/>
      <c r="D263" s="104" t="s">
        <v>216</v>
      </c>
      <c r="E263" s="105">
        <f>S262</f>
        <v>80</v>
      </c>
      <c r="F263" s="106"/>
      <c r="G263" s="106"/>
      <c r="H263" s="106"/>
      <c r="I263" s="106"/>
      <c r="J263" s="106"/>
      <c r="K263" s="106"/>
      <c r="L263" s="107"/>
    </row>
    <row r="264" spans="3:19" ht="18" customHeight="1" x14ac:dyDescent="0.15">
      <c r="C264" s="108"/>
      <c r="D264" s="109"/>
      <c r="E264" s="110"/>
    </row>
    <row r="265" spans="3:19" ht="18" customHeight="1" x14ac:dyDescent="0.15"/>
    <row r="266" spans="3:19" ht="18" customHeight="1" x14ac:dyDescent="0.15"/>
    <row r="267" spans="3:19" ht="18" customHeight="1" thickBot="1" x14ac:dyDescent="0.2">
      <c r="O267" s="91" t="s">
        <v>260</v>
      </c>
    </row>
    <row r="268" spans="3:19" ht="30" customHeight="1" x14ac:dyDescent="0.15">
      <c r="C268" s="93" t="s">
        <v>134</v>
      </c>
      <c r="D268" s="259" t="s">
        <v>135</v>
      </c>
      <c r="E268" s="259"/>
      <c r="F268" s="94"/>
      <c r="G268" s="94"/>
      <c r="H268" s="94"/>
      <c r="I268" s="94"/>
      <c r="J268" s="94"/>
      <c r="K268" s="94"/>
      <c r="L268" s="95"/>
      <c r="O268" s="91" t="s">
        <v>342</v>
      </c>
    </row>
    <row r="269" spans="3:19" ht="30" customHeight="1" x14ac:dyDescent="0.15">
      <c r="C269" s="257" t="str">
        <f>O268</f>
        <v>自宅等から目的地まで円滑に移動できる道路ネットワークが形成されていると感じている市民の割合（問47）</v>
      </c>
      <c r="D269" s="96" t="s">
        <v>219</v>
      </c>
      <c r="E269" s="97">
        <f>O270</f>
        <v>60.9</v>
      </c>
      <c r="L269" s="98"/>
      <c r="O269" s="100" t="s">
        <v>217</v>
      </c>
      <c r="P269" s="101" t="s">
        <v>142</v>
      </c>
      <c r="Q269" s="101" t="s">
        <v>215</v>
      </c>
      <c r="R269" s="101" t="s">
        <v>264</v>
      </c>
      <c r="S269" s="100" t="s">
        <v>218</v>
      </c>
    </row>
    <row r="270" spans="3:19" ht="30" customHeight="1" x14ac:dyDescent="0.15">
      <c r="C270" s="257"/>
      <c r="D270" s="102" t="s">
        <v>321</v>
      </c>
      <c r="E270" s="97">
        <f>R270</f>
        <v>65.7</v>
      </c>
      <c r="L270" s="98"/>
      <c r="O270" s="103">
        <v>60.9</v>
      </c>
      <c r="P270" s="103">
        <v>60.900000000000006</v>
      </c>
      <c r="Q270" s="103">
        <v>65.2</v>
      </c>
      <c r="R270" s="103">
        <v>65.7</v>
      </c>
      <c r="S270" s="103">
        <v>70</v>
      </c>
    </row>
    <row r="271" spans="3:19" ht="30" customHeight="1" thickBot="1" x14ac:dyDescent="0.2">
      <c r="C271" s="258"/>
      <c r="D271" s="104" t="s">
        <v>216</v>
      </c>
      <c r="E271" s="105">
        <f>S270</f>
        <v>70</v>
      </c>
      <c r="F271" s="106"/>
      <c r="G271" s="106"/>
      <c r="H271" s="106"/>
      <c r="I271" s="106"/>
      <c r="J271" s="106"/>
      <c r="K271" s="106"/>
      <c r="L271" s="107"/>
    </row>
    <row r="272" spans="3:19" ht="18" customHeight="1" x14ac:dyDescent="0.15">
      <c r="C272" s="108"/>
      <c r="D272" s="109"/>
      <c r="E272" s="110"/>
    </row>
    <row r="273" spans="3:19" ht="18" customHeight="1" x14ac:dyDescent="0.15"/>
    <row r="274" spans="3:19" ht="18" customHeight="1" x14ac:dyDescent="0.15"/>
    <row r="275" spans="3:19" ht="18" customHeight="1" thickBot="1" x14ac:dyDescent="0.2">
      <c r="O275" s="91" t="s">
        <v>260</v>
      </c>
    </row>
    <row r="276" spans="3:19" ht="30" customHeight="1" x14ac:dyDescent="0.15">
      <c r="C276" s="93" t="s">
        <v>134</v>
      </c>
      <c r="D276" s="259" t="s">
        <v>135</v>
      </c>
      <c r="E276" s="259"/>
      <c r="F276" s="94"/>
      <c r="G276" s="94"/>
      <c r="H276" s="94"/>
      <c r="I276" s="94"/>
      <c r="J276" s="94"/>
      <c r="K276" s="94"/>
      <c r="L276" s="95"/>
      <c r="O276" s="91" t="s">
        <v>343</v>
      </c>
    </row>
    <row r="277" spans="3:19" ht="30" customHeight="1" x14ac:dyDescent="0.15">
      <c r="C277" s="257" t="str">
        <f>O276</f>
        <v>駅周辺の利便性が高いと感じている市民の割合（つつじヶ丘駅・柴崎駅利用者）（問46-1）</v>
      </c>
      <c r="D277" s="96" t="s">
        <v>219</v>
      </c>
      <c r="E277" s="97">
        <f>O278</f>
        <v>38.1</v>
      </c>
      <c r="L277" s="98"/>
      <c r="O277" s="100" t="s">
        <v>217</v>
      </c>
      <c r="P277" s="101" t="s">
        <v>142</v>
      </c>
      <c r="Q277" s="101" t="s">
        <v>215</v>
      </c>
      <c r="R277" s="101" t="s">
        <v>264</v>
      </c>
      <c r="S277" s="100" t="s">
        <v>218</v>
      </c>
    </row>
    <row r="278" spans="3:19" ht="30" customHeight="1" x14ac:dyDescent="0.15">
      <c r="C278" s="257"/>
      <c r="D278" s="102" t="s">
        <v>321</v>
      </c>
      <c r="E278" s="97">
        <f>R278</f>
        <v>41.2</v>
      </c>
      <c r="L278" s="98"/>
      <c r="O278" s="103">
        <v>38.1</v>
      </c>
      <c r="P278" s="103">
        <v>38.1</v>
      </c>
      <c r="Q278" s="103">
        <v>45.4</v>
      </c>
      <c r="R278" s="103">
        <v>41.2</v>
      </c>
      <c r="S278" s="103">
        <v>40</v>
      </c>
    </row>
    <row r="279" spans="3:19" ht="30" customHeight="1" thickBot="1" x14ac:dyDescent="0.2">
      <c r="C279" s="258"/>
      <c r="D279" s="104" t="s">
        <v>216</v>
      </c>
      <c r="E279" s="105">
        <f>S278</f>
        <v>40</v>
      </c>
      <c r="F279" s="106"/>
      <c r="G279" s="106"/>
      <c r="H279" s="106"/>
      <c r="I279" s="106"/>
      <c r="J279" s="106"/>
      <c r="K279" s="106"/>
      <c r="L279" s="107"/>
    </row>
    <row r="280" spans="3:19" ht="18" customHeight="1" x14ac:dyDescent="0.15">
      <c r="C280" s="108"/>
      <c r="D280" s="109"/>
      <c r="E280" s="110"/>
    </row>
    <row r="281" spans="3:19" ht="18" customHeight="1" x14ac:dyDescent="0.15"/>
    <row r="282" spans="3:19" ht="18" customHeight="1" x14ac:dyDescent="0.15"/>
    <row r="283" spans="3:19" ht="18" customHeight="1" thickBot="1" x14ac:dyDescent="0.2">
      <c r="O283" s="91" t="s">
        <v>260</v>
      </c>
    </row>
    <row r="284" spans="3:19" ht="30" customHeight="1" x14ac:dyDescent="0.15">
      <c r="C284" s="93" t="s">
        <v>134</v>
      </c>
      <c r="D284" s="259" t="s">
        <v>135</v>
      </c>
      <c r="E284" s="259"/>
      <c r="F284" s="94"/>
      <c r="G284" s="94"/>
      <c r="H284" s="94"/>
      <c r="I284" s="94"/>
      <c r="J284" s="94"/>
      <c r="K284" s="94"/>
      <c r="L284" s="95"/>
      <c r="O284" s="91" t="s">
        <v>344</v>
      </c>
    </row>
    <row r="285" spans="3:19" ht="30" customHeight="1" x14ac:dyDescent="0.15">
      <c r="C285" s="257" t="str">
        <f>O284</f>
        <v>普段利用している道路が通行しやすいと感じている市民の割合（問48）</v>
      </c>
      <c r="D285" s="96" t="s">
        <v>219</v>
      </c>
      <c r="E285" s="97">
        <f>O286</f>
        <v>63.8</v>
      </c>
      <c r="L285" s="98"/>
      <c r="O285" s="100" t="s">
        <v>217</v>
      </c>
      <c r="P285" s="101" t="s">
        <v>142</v>
      </c>
      <c r="Q285" s="101" t="s">
        <v>215</v>
      </c>
      <c r="R285" s="101" t="s">
        <v>264</v>
      </c>
      <c r="S285" s="100" t="s">
        <v>218</v>
      </c>
    </row>
    <row r="286" spans="3:19" ht="30" customHeight="1" x14ac:dyDescent="0.15">
      <c r="C286" s="257"/>
      <c r="D286" s="102" t="s">
        <v>321</v>
      </c>
      <c r="E286" s="97">
        <f>R286</f>
        <v>65.099999999999994</v>
      </c>
      <c r="L286" s="98"/>
      <c r="O286" s="103">
        <v>63.8</v>
      </c>
      <c r="P286" s="103">
        <v>63.8</v>
      </c>
      <c r="Q286" s="103">
        <v>65.400000000000006</v>
      </c>
      <c r="R286" s="103">
        <v>65.099999999999994</v>
      </c>
      <c r="S286" s="103">
        <v>70</v>
      </c>
    </row>
    <row r="287" spans="3:19" ht="30" customHeight="1" thickBot="1" x14ac:dyDescent="0.2">
      <c r="C287" s="258"/>
      <c r="D287" s="104" t="s">
        <v>216</v>
      </c>
      <c r="E287" s="105">
        <f>S286</f>
        <v>70</v>
      </c>
      <c r="F287" s="106"/>
      <c r="G287" s="106"/>
      <c r="H287" s="106"/>
      <c r="I287" s="106"/>
      <c r="J287" s="106"/>
      <c r="K287" s="106"/>
      <c r="L287" s="107"/>
    </row>
    <row r="288" spans="3:19" ht="18" customHeight="1" x14ac:dyDescent="0.15">
      <c r="C288" s="108"/>
      <c r="D288" s="109"/>
      <c r="E288" s="110"/>
    </row>
    <row r="289" spans="3:25" ht="18" customHeight="1" x14ac:dyDescent="0.15"/>
    <row r="290" spans="3:25" ht="18" customHeight="1" x14ac:dyDescent="0.15">
      <c r="U290" s="123"/>
      <c r="V290" s="123"/>
      <c r="W290" s="123"/>
      <c r="X290" s="123"/>
      <c r="Y290" s="123"/>
    </row>
    <row r="291" spans="3:25" ht="18" customHeight="1" thickBot="1" x14ac:dyDescent="0.2">
      <c r="O291" s="91" t="s">
        <v>261</v>
      </c>
    </row>
    <row r="292" spans="3:25" ht="30" customHeight="1" x14ac:dyDescent="0.15">
      <c r="C292" s="93" t="s">
        <v>134</v>
      </c>
      <c r="D292" s="259" t="s">
        <v>135</v>
      </c>
      <c r="E292" s="259"/>
      <c r="F292" s="94"/>
      <c r="G292" s="94"/>
      <c r="H292" s="94"/>
      <c r="I292" s="94"/>
      <c r="J292" s="94"/>
      <c r="K292" s="94"/>
      <c r="L292" s="95"/>
      <c r="O292" s="91" t="s">
        <v>345</v>
      </c>
    </row>
    <row r="293" spans="3:25" ht="30" customHeight="1" x14ac:dyDescent="0.15">
      <c r="C293" s="257" t="str">
        <f>O292</f>
        <v>市内の公共交通機関（電車・バス）を利用しやすいと感じている市民の割合（問50）</v>
      </c>
      <c r="D293" s="96" t="s">
        <v>219</v>
      </c>
      <c r="E293" s="97">
        <f>O294</f>
        <v>78.5</v>
      </c>
      <c r="L293" s="98"/>
      <c r="O293" s="100" t="s">
        <v>217</v>
      </c>
      <c r="P293" s="101" t="s">
        <v>142</v>
      </c>
      <c r="Q293" s="101" t="s">
        <v>215</v>
      </c>
      <c r="R293" s="101" t="s">
        <v>264</v>
      </c>
      <c r="S293" s="100" t="s">
        <v>218</v>
      </c>
    </row>
    <row r="294" spans="3:25" ht="30" customHeight="1" x14ac:dyDescent="0.15">
      <c r="C294" s="257"/>
      <c r="D294" s="102" t="s">
        <v>321</v>
      </c>
      <c r="E294" s="97">
        <f>R294</f>
        <v>79</v>
      </c>
      <c r="L294" s="98"/>
      <c r="O294" s="103">
        <v>78.5</v>
      </c>
      <c r="P294" s="103">
        <v>78.5</v>
      </c>
      <c r="Q294" s="103">
        <v>78.5</v>
      </c>
      <c r="R294" s="103">
        <v>79</v>
      </c>
      <c r="S294" s="103">
        <v>80</v>
      </c>
    </row>
    <row r="295" spans="3:25" ht="30" customHeight="1" thickBot="1" x14ac:dyDescent="0.2">
      <c r="C295" s="258"/>
      <c r="D295" s="104" t="s">
        <v>216</v>
      </c>
      <c r="E295" s="105">
        <f>S294</f>
        <v>80</v>
      </c>
      <c r="F295" s="106"/>
      <c r="G295" s="106"/>
      <c r="H295" s="106"/>
      <c r="I295" s="106"/>
      <c r="J295" s="106"/>
      <c r="K295" s="106"/>
      <c r="L295" s="107"/>
    </row>
    <row r="296" spans="3:25" ht="18" customHeight="1" x14ac:dyDescent="0.15">
      <c r="C296" s="108"/>
      <c r="D296" s="109"/>
      <c r="E296" s="110"/>
    </row>
    <row r="297" spans="3:25" ht="18" customHeight="1" x14ac:dyDescent="0.15"/>
    <row r="298" spans="3:25" ht="18" customHeight="1" x14ac:dyDescent="0.15"/>
    <row r="299" spans="3:25" ht="18" customHeight="1" thickBot="1" x14ac:dyDescent="0.2">
      <c r="O299" s="91" t="s">
        <v>262</v>
      </c>
    </row>
    <row r="300" spans="3:25" ht="30" customHeight="1" x14ac:dyDescent="0.15">
      <c r="C300" s="93" t="s">
        <v>134</v>
      </c>
      <c r="D300" s="259" t="s">
        <v>135</v>
      </c>
      <c r="E300" s="259"/>
      <c r="F300" s="94"/>
      <c r="G300" s="94"/>
      <c r="H300" s="94"/>
      <c r="I300" s="94"/>
      <c r="J300" s="94"/>
      <c r="K300" s="94"/>
      <c r="L300" s="95"/>
      <c r="O300" s="91" t="s">
        <v>346</v>
      </c>
    </row>
    <row r="301" spans="3:25" ht="30" customHeight="1" x14ac:dyDescent="0.15">
      <c r="C301" s="257" t="str">
        <f>O300</f>
        <v>環境に配慮した取組を行っている市民の割合（問55）</v>
      </c>
      <c r="D301" s="96" t="s">
        <v>219</v>
      </c>
      <c r="E301" s="97">
        <f>O302</f>
        <v>98.3</v>
      </c>
      <c r="L301" s="98"/>
      <c r="O301" s="100" t="s">
        <v>217</v>
      </c>
      <c r="P301" s="101" t="s">
        <v>142</v>
      </c>
      <c r="Q301" s="101" t="s">
        <v>215</v>
      </c>
      <c r="R301" s="101" t="s">
        <v>264</v>
      </c>
      <c r="S301" s="100" t="s">
        <v>218</v>
      </c>
    </row>
    <row r="302" spans="3:25" ht="30" customHeight="1" x14ac:dyDescent="0.15">
      <c r="C302" s="257"/>
      <c r="D302" s="102" t="s">
        <v>321</v>
      </c>
      <c r="E302" s="97">
        <f>R302</f>
        <v>97.3</v>
      </c>
      <c r="L302" s="98"/>
      <c r="O302" s="103">
        <v>98.3</v>
      </c>
      <c r="P302" s="103">
        <v>98.3</v>
      </c>
      <c r="Q302" s="103">
        <v>97.5</v>
      </c>
      <c r="R302" s="103">
        <v>97.3</v>
      </c>
      <c r="S302" s="103">
        <v>99</v>
      </c>
    </row>
    <row r="303" spans="3:25" ht="30" customHeight="1" thickBot="1" x14ac:dyDescent="0.2">
      <c r="C303" s="258"/>
      <c r="D303" s="104" t="s">
        <v>216</v>
      </c>
      <c r="E303" s="105">
        <f>S302</f>
        <v>99</v>
      </c>
      <c r="F303" s="106"/>
      <c r="G303" s="106"/>
      <c r="H303" s="106"/>
      <c r="I303" s="106"/>
      <c r="J303" s="106"/>
      <c r="K303" s="106"/>
      <c r="L303" s="107"/>
      <c r="P303" s="124"/>
    </row>
    <row r="304" spans="3:25" ht="18" customHeight="1" x14ac:dyDescent="0.15">
      <c r="C304" s="108"/>
      <c r="D304" s="109"/>
      <c r="E304" s="110"/>
    </row>
    <row r="305" spans="3:19" ht="18" customHeight="1" x14ac:dyDescent="0.15"/>
    <row r="306" spans="3:19" ht="18" customHeight="1" x14ac:dyDescent="0.15"/>
    <row r="307" spans="3:19" ht="18" customHeight="1" thickBot="1" x14ac:dyDescent="0.2">
      <c r="O307" s="91" t="s">
        <v>263</v>
      </c>
    </row>
    <row r="308" spans="3:19" ht="30" customHeight="1" x14ac:dyDescent="0.15">
      <c r="C308" s="93" t="s">
        <v>134</v>
      </c>
      <c r="D308" s="259" t="s">
        <v>135</v>
      </c>
      <c r="E308" s="259"/>
      <c r="F308" s="94"/>
      <c r="G308" s="94"/>
      <c r="H308" s="94"/>
      <c r="I308" s="94"/>
      <c r="J308" s="94"/>
      <c r="K308" s="94"/>
      <c r="L308" s="95"/>
      <c r="O308" s="91" t="s">
        <v>235</v>
      </c>
    </row>
    <row r="309" spans="3:19" ht="30" customHeight="1" x14ac:dyDescent="0.15">
      <c r="C309" s="257" t="str">
        <f>O308</f>
        <v>騒音や悪臭などの公害対策について不満を感じる市民の割合（問13）</v>
      </c>
      <c r="D309" s="96" t="s">
        <v>219</v>
      </c>
      <c r="E309" s="97">
        <f>O310</f>
        <v>14.4</v>
      </c>
      <c r="L309" s="98"/>
      <c r="O309" s="100" t="s">
        <v>217</v>
      </c>
      <c r="P309" s="101" t="s">
        <v>142</v>
      </c>
      <c r="Q309" s="101" t="s">
        <v>215</v>
      </c>
      <c r="R309" s="101" t="s">
        <v>264</v>
      </c>
      <c r="S309" s="100" t="s">
        <v>218</v>
      </c>
    </row>
    <row r="310" spans="3:19" ht="30" customHeight="1" x14ac:dyDescent="0.15">
      <c r="C310" s="257"/>
      <c r="D310" s="102" t="s">
        <v>321</v>
      </c>
      <c r="E310" s="97">
        <f>R310</f>
        <v>17.7</v>
      </c>
      <c r="L310" s="98"/>
      <c r="O310" s="103">
        <v>14.4</v>
      </c>
      <c r="P310" s="103">
        <v>14.4</v>
      </c>
      <c r="Q310" s="103">
        <v>18.399999999999999</v>
      </c>
      <c r="R310" s="103">
        <v>17.7</v>
      </c>
      <c r="S310" s="103">
        <v>12</v>
      </c>
    </row>
    <row r="311" spans="3:19" ht="30" customHeight="1" thickBot="1" x14ac:dyDescent="0.2">
      <c r="C311" s="258"/>
      <c r="D311" s="104" t="s">
        <v>216</v>
      </c>
      <c r="E311" s="105">
        <f>S310</f>
        <v>12</v>
      </c>
      <c r="F311" s="106"/>
      <c r="G311" s="106"/>
      <c r="H311" s="106"/>
      <c r="I311" s="106"/>
      <c r="J311" s="106"/>
      <c r="K311" s="106"/>
      <c r="L311" s="107"/>
    </row>
    <row r="312" spans="3:19" ht="18" customHeight="1" x14ac:dyDescent="0.15">
      <c r="C312" s="108"/>
      <c r="D312" s="109"/>
      <c r="E312" s="110"/>
    </row>
    <row r="313" spans="3:19" ht="18" customHeight="1" x14ac:dyDescent="0.15"/>
  </sheetData>
  <mergeCells count="78">
    <mergeCell ref="C21:C23"/>
    <mergeCell ref="D4:E4"/>
    <mergeCell ref="C5:C7"/>
    <mergeCell ref="D12:E12"/>
    <mergeCell ref="C13:C15"/>
    <mergeCell ref="D20:E20"/>
    <mergeCell ref="C69:C71"/>
    <mergeCell ref="D28:E28"/>
    <mergeCell ref="C29:C31"/>
    <mergeCell ref="D36:E36"/>
    <mergeCell ref="C37:C39"/>
    <mergeCell ref="D44:E44"/>
    <mergeCell ref="C45:C47"/>
    <mergeCell ref="D52:E52"/>
    <mergeCell ref="C53:C55"/>
    <mergeCell ref="D60:E60"/>
    <mergeCell ref="C61:C63"/>
    <mergeCell ref="D68:E68"/>
    <mergeCell ref="C117:C119"/>
    <mergeCell ref="D76:E76"/>
    <mergeCell ref="C77:C79"/>
    <mergeCell ref="D84:E84"/>
    <mergeCell ref="C85:C87"/>
    <mergeCell ref="D92:E92"/>
    <mergeCell ref="C93:C95"/>
    <mergeCell ref="D100:E100"/>
    <mergeCell ref="C101:C103"/>
    <mergeCell ref="D108:E108"/>
    <mergeCell ref="C109:C111"/>
    <mergeCell ref="D116:E116"/>
    <mergeCell ref="C165:C167"/>
    <mergeCell ref="D124:E124"/>
    <mergeCell ref="C125:C127"/>
    <mergeCell ref="D132:E132"/>
    <mergeCell ref="C133:C135"/>
    <mergeCell ref="D140:E140"/>
    <mergeCell ref="C141:C143"/>
    <mergeCell ref="D148:E148"/>
    <mergeCell ref="C149:C151"/>
    <mergeCell ref="D156:E156"/>
    <mergeCell ref="C157:C159"/>
    <mergeCell ref="D164:E164"/>
    <mergeCell ref="C213:C215"/>
    <mergeCell ref="D172:E172"/>
    <mergeCell ref="C173:C175"/>
    <mergeCell ref="D180:E180"/>
    <mergeCell ref="C181:C183"/>
    <mergeCell ref="D188:E188"/>
    <mergeCell ref="C189:C191"/>
    <mergeCell ref="D196:E196"/>
    <mergeCell ref="C197:C199"/>
    <mergeCell ref="D204:E204"/>
    <mergeCell ref="C205:C207"/>
    <mergeCell ref="D212:E212"/>
    <mergeCell ref="C261:C263"/>
    <mergeCell ref="D220:E220"/>
    <mergeCell ref="C221:C223"/>
    <mergeCell ref="D228:E228"/>
    <mergeCell ref="C229:C231"/>
    <mergeCell ref="D236:E236"/>
    <mergeCell ref="C237:C239"/>
    <mergeCell ref="D244:E244"/>
    <mergeCell ref="C245:C247"/>
    <mergeCell ref="D252:E252"/>
    <mergeCell ref="C253:C255"/>
    <mergeCell ref="D260:E260"/>
    <mergeCell ref="C309:C311"/>
    <mergeCell ref="D268:E268"/>
    <mergeCell ref="C269:C271"/>
    <mergeCell ref="D276:E276"/>
    <mergeCell ref="C277:C279"/>
    <mergeCell ref="D284:E284"/>
    <mergeCell ref="C285:C287"/>
    <mergeCell ref="D292:E292"/>
    <mergeCell ref="C293:C295"/>
    <mergeCell ref="D300:E300"/>
    <mergeCell ref="C301:C303"/>
    <mergeCell ref="D308:E308"/>
  </mergeCells>
  <phoneticPr fontId="2"/>
  <pageMargins left="0.11811023622047245" right="0.11811023622047245" top="0.74803149606299213" bottom="0.74803149606299213" header="0.31496062992125984" footer="0.31496062992125984"/>
  <pageSetup paperSize="9" scale="84" orientation="portrait" r:id="rId1"/>
  <rowBreaks count="5" manualBreakCount="5">
    <brk id="41" min="1" max="12" man="1"/>
    <brk id="81" min="1" max="12" man="1"/>
    <brk id="121" min="1" max="12" man="1"/>
    <brk id="161" min="1" max="12" man="1"/>
    <brk id="201" min="1"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view="pageBreakPreview" zoomScaleNormal="100" zoomScaleSheetLayoutView="100" workbookViewId="0">
      <selection activeCell="O22" sqref="O22"/>
    </sheetView>
  </sheetViews>
  <sheetFormatPr defaultColWidth="8.75" defaultRowHeight="20.100000000000001" customHeight="1" x14ac:dyDescent="0.15"/>
  <cols>
    <col min="1" max="2" width="1.75" style="8" customWidth="1"/>
    <col min="3" max="3" width="21.625" style="8" customWidth="1"/>
    <col min="4" max="13" width="8.625" style="8" customWidth="1"/>
    <col min="14" max="14" width="5.75" style="8" customWidth="1"/>
    <col min="15" max="16" width="1.75" style="8" customWidth="1"/>
    <col min="17" max="17" width="16.125" style="8" bestFit="1" customWidth="1"/>
    <col min="18" max="18" width="10.75" style="8" bestFit="1" customWidth="1"/>
    <col min="19" max="19" width="20.75" style="8" customWidth="1"/>
    <col min="20" max="22" width="8.75" style="8"/>
    <col min="23" max="23" width="8.75" style="8" customWidth="1"/>
    <col min="24" max="24" width="9.25" style="8" bestFit="1" customWidth="1"/>
    <col min="25" max="16384" width="8.75" style="8"/>
  </cols>
  <sheetData>
    <row r="1" spans="1:28" ht="20.100000000000001" customHeight="1" x14ac:dyDescent="0.15">
      <c r="A1" s="7"/>
    </row>
    <row r="4" spans="1:28" ht="20.100000000000001" customHeight="1" x14ac:dyDescent="0.15">
      <c r="Q4" s="9"/>
      <c r="R4" s="10"/>
      <c r="S4" s="11" t="s">
        <v>21</v>
      </c>
      <c r="T4" s="12">
        <v>1</v>
      </c>
      <c r="U4" s="12">
        <v>1</v>
      </c>
      <c r="V4" s="12">
        <v>1</v>
      </c>
      <c r="W4" s="12">
        <v>1</v>
      </c>
      <c r="X4" s="12">
        <v>1</v>
      </c>
      <c r="Y4" s="12">
        <v>1</v>
      </c>
      <c r="Z4" s="12">
        <v>1</v>
      </c>
      <c r="AA4" s="12">
        <v>1</v>
      </c>
    </row>
    <row r="5" spans="1:28" ht="20.100000000000001" customHeight="1" x14ac:dyDescent="0.15">
      <c r="Q5" s="9" t="s">
        <v>18</v>
      </c>
      <c r="R5" s="10" t="s">
        <v>19</v>
      </c>
      <c r="S5" s="9" t="s">
        <v>20</v>
      </c>
      <c r="T5" s="13" t="s">
        <v>12</v>
      </c>
      <c r="U5" s="13" t="s">
        <v>13</v>
      </c>
      <c r="V5" s="13" t="s">
        <v>14</v>
      </c>
      <c r="W5" s="13" t="s">
        <v>15</v>
      </c>
      <c r="X5" s="13" t="s">
        <v>16</v>
      </c>
      <c r="Y5" s="13" t="s">
        <v>22</v>
      </c>
      <c r="Z5" s="13" t="s">
        <v>17</v>
      </c>
      <c r="AA5" s="13" t="s">
        <v>23</v>
      </c>
    </row>
    <row r="6" spans="1:28" ht="20.100000000000001" customHeight="1" x14ac:dyDescent="0.15">
      <c r="Q6" s="14" t="str">
        <f>"回答者構成"&amp;CHAR(10)</f>
        <v xml:space="preserve">回答者構成
</v>
      </c>
      <c r="R6" s="16">
        <v>1210</v>
      </c>
      <c r="S6" s="15" t="str">
        <f>Q6&amp;"(n="&amp;TEXT(R6,"#,##0")&amp;")"</f>
        <v>回答者構成
(n=1,210)</v>
      </c>
      <c r="T6" s="86">
        <v>1.6</v>
      </c>
      <c r="U6" s="17">
        <v>5</v>
      </c>
      <c r="V6" s="18">
        <v>9.4</v>
      </c>
      <c r="W6" s="19">
        <v>16.3</v>
      </c>
      <c r="X6" s="20">
        <v>20</v>
      </c>
      <c r="Y6" s="21">
        <v>17.2</v>
      </c>
      <c r="Z6" s="22">
        <v>29.2</v>
      </c>
      <c r="AA6" s="86">
        <v>1.4</v>
      </c>
      <c r="AB6" s="25"/>
    </row>
    <row r="7" spans="1:28" ht="20.100000000000001" customHeight="1" x14ac:dyDescent="0.15">
      <c r="Q7" s="113" t="str">
        <f>"調布市人口構成"&amp;CHAR(10)</f>
        <v xml:space="preserve">調布市人口構成
</v>
      </c>
      <c r="R7" s="114">
        <v>203959</v>
      </c>
      <c r="S7" s="115" t="str">
        <f>Q7&amp;"(n="&amp;TEXT(R7,"#,##0")&amp;")"</f>
        <v>調布市人口構成
(n=203,959)</v>
      </c>
      <c r="T7" s="116">
        <v>3.99737202084733</v>
      </c>
      <c r="U7" s="116">
        <v>13.4316210610956</v>
      </c>
      <c r="V7" s="117">
        <v>13.9925181041288</v>
      </c>
      <c r="W7" s="118">
        <v>17.3956530479165</v>
      </c>
      <c r="X7" s="119">
        <v>18.809662726332299</v>
      </c>
      <c r="Y7" s="120">
        <v>12.1916659720826</v>
      </c>
      <c r="Z7" s="121">
        <v>20.1815070675969</v>
      </c>
      <c r="AA7" s="116">
        <v>0</v>
      </c>
      <c r="AB7" s="25"/>
    </row>
    <row r="10" spans="1:28" ht="20.100000000000001" customHeight="1" x14ac:dyDescent="0.15">
      <c r="T10" s="84"/>
      <c r="U10" s="85"/>
      <c r="V10" s="84"/>
      <c r="W10" s="84"/>
    </row>
    <row r="11" spans="1:28" ht="20.100000000000001" customHeight="1" x14ac:dyDescent="0.15">
      <c r="T11" s="58"/>
      <c r="U11" s="57"/>
      <c r="V11" s="54"/>
      <c r="W11" s="53"/>
      <c r="X11" s="46"/>
    </row>
    <row r="12" spans="1:28" ht="20.100000000000001" customHeight="1" x14ac:dyDescent="0.15">
      <c r="T12" s="83"/>
      <c r="U12" s="82"/>
      <c r="V12" s="81"/>
      <c r="W12" s="80"/>
      <c r="X12" s="52"/>
    </row>
    <row r="13" spans="1:28" ht="20.100000000000001" customHeight="1" x14ac:dyDescent="0.15">
      <c r="T13" s="83"/>
      <c r="U13" s="82"/>
      <c r="V13" s="81"/>
      <c r="W13" s="80"/>
      <c r="X13" s="52"/>
    </row>
    <row r="14" spans="1:28" ht="20.100000000000001" customHeight="1" x14ac:dyDescent="0.15">
      <c r="T14" s="79"/>
      <c r="U14" s="78"/>
      <c r="V14" s="77"/>
      <c r="W14" s="76"/>
      <c r="X14" s="51"/>
    </row>
    <row r="15" spans="1:28" ht="20.100000000000001" customHeight="1" x14ac:dyDescent="0.15">
      <c r="T15" s="79"/>
      <c r="U15" s="78"/>
      <c r="V15" s="77"/>
      <c r="W15" s="76"/>
      <c r="X15" s="51"/>
    </row>
    <row r="16" spans="1:28" ht="20.100000000000001" customHeight="1" x14ac:dyDescent="0.15">
      <c r="T16" s="75"/>
      <c r="U16" s="74"/>
      <c r="V16" s="73"/>
      <c r="W16" s="72"/>
      <c r="X16" s="50"/>
    </row>
    <row r="17" spans="3:24" ht="20.100000000000001" customHeight="1" x14ac:dyDescent="0.15">
      <c r="C17" s="63"/>
      <c r="T17" s="75"/>
      <c r="U17" s="74"/>
      <c r="V17" s="73"/>
      <c r="W17" s="72"/>
      <c r="X17" s="50"/>
    </row>
    <row r="18" spans="3:24" ht="20.100000000000001" customHeight="1" x14ac:dyDescent="0.15">
      <c r="C18" s="89"/>
      <c r="T18" s="71"/>
      <c r="U18" s="70"/>
      <c r="V18" s="69"/>
      <c r="W18" s="68"/>
      <c r="X18" s="49"/>
    </row>
    <row r="19" spans="3:24" ht="20.100000000000001" customHeight="1" x14ac:dyDescent="0.15">
      <c r="T19" s="71"/>
      <c r="U19" s="70"/>
      <c r="V19" s="69"/>
      <c r="W19" s="68"/>
      <c r="X19" s="49"/>
    </row>
    <row r="20" spans="3:24" ht="20.100000000000001" customHeight="1" x14ac:dyDescent="0.15">
      <c r="C20" s="63"/>
      <c r="T20" s="67"/>
      <c r="U20" s="66"/>
      <c r="V20" s="65"/>
      <c r="W20" s="64"/>
      <c r="X20" s="48"/>
    </row>
    <row r="21" spans="3:24" ht="20.100000000000001" customHeight="1" x14ac:dyDescent="0.15">
      <c r="C21" s="63"/>
      <c r="T21" s="67"/>
      <c r="U21" s="66"/>
      <c r="V21" s="65"/>
      <c r="W21" s="64"/>
      <c r="X21" s="48"/>
    </row>
    <row r="22" spans="3:24" ht="20.100000000000001" customHeight="1" x14ac:dyDescent="0.15">
      <c r="C22" s="63"/>
      <c r="T22" s="62"/>
      <c r="U22" s="61"/>
      <c r="V22" s="60"/>
      <c r="W22" s="59"/>
      <c r="X22" s="47"/>
    </row>
    <row r="23" spans="3:24" ht="20.100000000000001" customHeight="1" x14ac:dyDescent="0.15">
      <c r="C23" s="63"/>
      <c r="T23" s="62"/>
      <c r="U23" s="61"/>
      <c r="V23" s="60"/>
      <c r="W23" s="59"/>
      <c r="X23" s="47"/>
    </row>
    <row r="24" spans="3:24" ht="20.100000000000001" customHeight="1" x14ac:dyDescent="0.15">
      <c r="T24" s="58"/>
      <c r="U24" s="57"/>
      <c r="V24" s="54"/>
      <c r="W24" s="53"/>
      <c r="X24" s="46"/>
    </row>
    <row r="25" spans="3:24" ht="20.100000000000001" customHeight="1" x14ac:dyDescent="0.15">
      <c r="T25" s="56"/>
      <c r="U25" s="55"/>
      <c r="V25" s="54"/>
      <c r="W25" s="53"/>
      <c r="X25" s="45"/>
    </row>
    <row r="28" spans="3:24" ht="20.100000000000001" customHeight="1" x14ac:dyDescent="0.15">
      <c r="U28" s="45"/>
      <c r="V28" s="45"/>
      <c r="W28" s="45"/>
    </row>
    <row r="29" spans="3:24" ht="20.100000000000001" customHeight="1" x14ac:dyDescent="0.15">
      <c r="U29" s="45"/>
      <c r="V29" s="45"/>
      <c r="W29" s="53"/>
    </row>
    <row r="30" spans="3:24" ht="20.100000000000001" customHeight="1" x14ac:dyDescent="0.15">
      <c r="U30" s="45"/>
      <c r="V30" s="45"/>
      <c r="W30" s="53"/>
    </row>
    <row r="31" spans="3:24" ht="20.100000000000001" customHeight="1" x14ac:dyDescent="0.15">
      <c r="U31" s="45"/>
      <c r="V31" s="45"/>
      <c r="W31" s="53"/>
    </row>
    <row r="32" spans="3:24" ht="20.100000000000001" customHeight="1" x14ac:dyDescent="0.15">
      <c r="U32" s="45"/>
      <c r="V32" s="45"/>
      <c r="W32" s="53"/>
    </row>
    <row r="33" spans="21:23" ht="20.100000000000001" customHeight="1" x14ac:dyDescent="0.15">
      <c r="U33" s="45"/>
      <c r="V33" s="45"/>
      <c r="W33" s="53"/>
    </row>
    <row r="34" spans="21:23" ht="20.100000000000001" customHeight="1" x14ac:dyDescent="0.15">
      <c r="U34" s="45"/>
      <c r="V34" s="45"/>
      <c r="W34" s="53"/>
    </row>
    <row r="35" spans="21:23" ht="20.100000000000001" customHeight="1" x14ac:dyDescent="0.15">
      <c r="U35" s="45"/>
      <c r="V35" s="45"/>
      <c r="W35" s="53"/>
    </row>
    <row r="36" spans="21:23" ht="20.100000000000001" customHeight="1" x14ac:dyDescent="0.15">
      <c r="U36" s="45"/>
      <c r="V36" s="45"/>
      <c r="W36" s="53"/>
    </row>
  </sheetData>
  <phoneticPr fontId="2"/>
  <pageMargins left="0" right="0" top="0.39370078740157483" bottom="0"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18"/>
  <sheetViews>
    <sheetView view="pageBreakPreview" zoomScaleNormal="100" zoomScaleSheetLayoutView="100" workbookViewId="0">
      <selection activeCell="E19" sqref="E19"/>
    </sheetView>
  </sheetViews>
  <sheetFormatPr defaultColWidth="9" defaultRowHeight="19.5" x14ac:dyDescent="0.15"/>
  <cols>
    <col min="1" max="2" width="2.625" style="26" customWidth="1"/>
    <col min="3" max="3" width="13.875" style="26" customWidth="1"/>
    <col min="4" max="6" width="31.625" style="26" customWidth="1"/>
    <col min="7" max="8" width="2.625" style="26" customWidth="1"/>
    <col min="9" max="9" width="13.875" style="26" bestFit="1" customWidth="1"/>
    <col min="10" max="16384" width="9" style="26"/>
  </cols>
  <sheetData>
    <row r="3" spans="3:15" ht="20.25" thickBot="1" x14ac:dyDescent="0.2">
      <c r="C3" s="26" t="s">
        <v>24</v>
      </c>
      <c r="I3" s="26" t="s">
        <v>147</v>
      </c>
      <c r="O3" s="26" t="s">
        <v>148</v>
      </c>
    </row>
    <row r="4" spans="3:15" x14ac:dyDescent="0.15">
      <c r="C4" s="211" t="s">
        <v>25</v>
      </c>
      <c r="D4" s="213" t="s">
        <v>26</v>
      </c>
      <c r="E4" s="214"/>
      <c r="F4" s="215"/>
    </row>
    <row r="5" spans="3:15" x14ac:dyDescent="0.15">
      <c r="C5" s="212"/>
      <c r="D5" s="125" t="s">
        <v>27</v>
      </c>
      <c r="E5" s="125" t="s">
        <v>28</v>
      </c>
      <c r="F5" s="126" t="s">
        <v>29</v>
      </c>
    </row>
    <row r="6" spans="3:15" ht="39" customHeight="1" x14ac:dyDescent="0.15">
      <c r="C6" s="208" t="s">
        <v>154</v>
      </c>
      <c r="D6" s="127" t="s">
        <v>155</v>
      </c>
      <c r="E6" s="128" t="s">
        <v>143</v>
      </c>
      <c r="F6" s="129" t="s">
        <v>144</v>
      </c>
    </row>
    <row r="7" spans="3:15" ht="30" customHeight="1" x14ac:dyDescent="0.15">
      <c r="C7" s="209"/>
      <c r="D7" s="130">
        <v>21.3</v>
      </c>
      <c r="E7" s="130">
        <v>19.899999999999999</v>
      </c>
      <c r="F7" s="131">
        <v>18.7</v>
      </c>
    </row>
    <row r="8" spans="3:15" ht="28.5" x14ac:dyDescent="0.15">
      <c r="C8" s="216" t="s">
        <v>30</v>
      </c>
      <c r="D8" s="132" t="s">
        <v>149</v>
      </c>
      <c r="E8" s="133" t="s">
        <v>31</v>
      </c>
      <c r="F8" s="134" t="s">
        <v>150</v>
      </c>
    </row>
    <row r="9" spans="3:15" ht="30" customHeight="1" x14ac:dyDescent="0.15">
      <c r="C9" s="209"/>
      <c r="D9" s="130">
        <v>43.6</v>
      </c>
      <c r="E9" s="130">
        <v>22.5</v>
      </c>
      <c r="F9" s="131">
        <v>17.100000000000001</v>
      </c>
    </row>
    <row r="10" spans="3:15" x14ac:dyDescent="0.15">
      <c r="C10" s="208" t="s">
        <v>32</v>
      </c>
      <c r="D10" s="133" t="s">
        <v>33</v>
      </c>
      <c r="E10" s="133" t="s">
        <v>35</v>
      </c>
      <c r="F10" s="135" t="s">
        <v>34</v>
      </c>
    </row>
    <row r="11" spans="3:15" ht="30" customHeight="1" x14ac:dyDescent="0.15">
      <c r="C11" s="209"/>
      <c r="D11" s="130">
        <v>40.9</v>
      </c>
      <c r="E11" s="130">
        <v>26.1</v>
      </c>
      <c r="F11" s="131">
        <v>22.3</v>
      </c>
    </row>
    <row r="12" spans="3:15" x14ac:dyDescent="0.15">
      <c r="C12" s="208" t="s">
        <v>36</v>
      </c>
      <c r="D12" s="133" t="s">
        <v>37</v>
      </c>
      <c r="E12" s="133" t="s">
        <v>38</v>
      </c>
      <c r="F12" s="135" t="s">
        <v>39</v>
      </c>
    </row>
    <row r="13" spans="3:15" ht="30" customHeight="1" x14ac:dyDescent="0.15">
      <c r="C13" s="209"/>
      <c r="D13" s="130">
        <v>34.200000000000003</v>
      </c>
      <c r="E13" s="130">
        <v>22.4</v>
      </c>
      <c r="F13" s="131">
        <v>19.3</v>
      </c>
    </row>
    <row r="14" spans="3:15" ht="28.5" x14ac:dyDescent="0.15">
      <c r="C14" s="208" t="s">
        <v>40</v>
      </c>
      <c r="D14" s="132" t="s">
        <v>149</v>
      </c>
      <c r="E14" s="132" t="s">
        <v>150</v>
      </c>
      <c r="F14" s="134" t="s">
        <v>151</v>
      </c>
    </row>
    <row r="15" spans="3:15" ht="30" customHeight="1" thickBot="1" x14ac:dyDescent="0.2">
      <c r="C15" s="210"/>
      <c r="D15" s="136">
        <v>36.4</v>
      </c>
      <c r="E15" s="136">
        <v>25.1</v>
      </c>
      <c r="F15" s="137">
        <v>12.3</v>
      </c>
    </row>
    <row r="17" spans="3:3" x14ac:dyDescent="0.15">
      <c r="C17" s="89"/>
    </row>
    <row r="18" spans="3:3" x14ac:dyDescent="0.15">
      <c r="C18" s="89"/>
    </row>
  </sheetData>
  <mergeCells count="7">
    <mergeCell ref="C10:C11"/>
    <mergeCell ref="C12:C13"/>
    <mergeCell ref="C14:C15"/>
    <mergeCell ref="C4:C5"/>
    <mergeCell ref="D4:F4"/>
    <mergeCell ref="C8:C9"/>
    <mergeCell ref="C6:C7"/>
  </mergeCells>
  <phoneticPr fontId="2"/>
  <pageMargins left="0.7" right="0.7" top="0.75" bottom="0.75" header="0.3" footer="0.3"/>
  <pageSetup paperSize="9" scale="7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3:X17"/>
  <sheetViews>
    <sheetView view="pageBreakPreview" zoomScaleNormal="100" zoomScaleSheetLayoutView="100" workbookViewId="0">
      <selection activeCell="T22" sqref="T22"/>
    </sheetView>
  </sheetViews>
  <sheetFormatPr defaultColWidth="9" defaultRowHeight="14.25" x14ac:dyDescent="0.15"/>
  <cols>
    <col min="1" max="2" width="2.625" style="2" customWidth="1"/>
    <col min="3" max="3" width="9" style="2"/>
    <col min="4" max="11" width="9.625" style="2" customWidth="1"/>
    <col min="12" max="13" width="2.625" style="2" customWidth="1"/>
    <col min="14" max="16384" width="9" style="2"/>
  </cols>
  <sheetData>
    <row r="3" spans="14:24" x14ac:dyDescent="0.15">
      <c r="N3" s="2" t="s">
        <v>41</v>
      </c>
    </row>
    <row r="4" spans="14:24" x14ac:dyDescent="0.15">
      <c r="N4" s="28" t="s">
        <v>1</v>
      </c>
      <c r="O4" s="28" t="s">
        <v>2</v>
      </c>
      <c r="P4" s="28" t="s">
        <v>3</v>
      </c>
      <c r="Q4" s="28" t="s">
        <v>4</v>
      </c>
      <c r="R4" s="28" t="s">
        <v>42</v>
      </c>
      <c r="S4" s="28" t="s">
        <v>6</v>
      </c>
      <c r="T4" s="28" t="s">
        <v>7</v>
      </c>
      <c r="U4" s="28" t="s">
        <v>11</v>
      </c>
      <c r="V4" s="28" t="s">
        <v>142</v>
      </c>
      <c r="W4" s="28" t="s">
        <v>153</v>
      </c>
      <c r="X4" s="28" t="s">
        <v>264</v>
      </c>
    </row>
    <row r="5" spans="14:24" x14ac:dyDescent="0.15">
      <c r="N5" s="4">
        <v>86.4</v>
      </c>
      <c r="O5" s="4">
        <v>85.8</v>
      </c>
      <c r="P5" s="4">
        <v>85.9</v>
      </c>
      <c r="Q5" s="4">
        <v>85.7</v>
      </c>
      <c r="R5" s="4">
        <v>85.1</v>
      </c>
      <c r="S5" s="29">
        <v>89.173372348207764</v>
      </c>
      <c r="T5" s="29">
        <v>85.84905660377359</v>
      </c>
      <c r="U5" s="29">
        <v>89.4</v>
      </c>
      <c r="V5" s="29">
        <v>88.9</v>
      </c>
      <c r="W5" s="29">
        <v>87.699999999999989</v>
      </c>
      <c r="X5" s="29">
        <v>88.4</v>
      </c>
    </row>
    <row r="6" spans="14:24" x14ac:dyDescent="0.15">
      <c r="N6" s="1"/>
    </row>
    <row r="8" spans="14:24" x14ac:dyDescent="0.15">
      <c r="Q8" s="30"/>
      <c r="R8" s="31"/>
    </row>
    <row r="9" spans="14:24" x14ac:dyDescent="0.15">
      <c r="Q9" s="30"/>
      <c r="R9" s="31"/>
    </row>
    <row r="10" spans="14:24" x14ac:dyDescent="0.15">
      <c r="Q10" s="30"/>
      <c r="R10" s="32"/>
    </row>
    <row r="11" spans="14:24" x14ac:dyDescent="0.15">
      <c r="N11" s="34"/>
      <c r="Q11" s="23"/>
      <c r="R11" s="24"/>
      <c r="S11" s="35"/>
    </row>
    <row r="12" spans="14:24" x14ac:dyDescent="0.15">
      <c r="N12" s="33"/>
      <c r="O12" s="37"/>
      <c r="P12" s="37"/>
      <c r="Q12" s="37"/>
      <c r="S12" s="36"/>
      <c r="T12" s="38"/>
    </row>
    <row r="13" spans="14:24" x14ac:dyDescent="0.15">
      <c r="N13" s="37"/>
      <c r="O13" s="37"/>
      <c r="P13" s="37"/>
      <c r="Q13" s="37"/>
      <c r="S13" s="36"/>
      <c r="T13" s="38"/>
    </row>
    <row r="14" spans="14:24" x14ac:dyDescent="0.15">
      <c r="S14" s="36"/>
      <c r="T14" s="36"/>
    </row>
    <row r="15" spans="14:24" x14ac:dyDescent="0.15">
      <c r="S15" s="36"/>
      <c r="T15" s="36"/>
    </row>
    <row r="16" spans="14:24" x14ac:dyDescent="0.15">
      <c r="S16" s="36"/>
      <c r="T16" s="36"/>
    </row>
    <row r="17" spans="20:20" x14ac:dyDescent="0.15">
      <c r="T17" s="36"/>
    </row>
  </sheetData>
  <phoneticPr fontId="2"/>
  <pageMargins left="0.7" right="0.7" top="0.75" bottom="0.75" header="0.3" footer="0.3"/>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21"/>
  <sheetViews>
    <sheetView view="pageBreakPreview" zoomScaleNormal="100" zoomScaleSheetLayoutView="100" workbookViewId="0">
      <selection activeCell="C19" sqref="C19"/>
    </sheetView>
  </sheetViews>
  <sheetFormatPr defaultColWidth="9" defaultRowHeight="14.25" x14ac:dyDescent="0.15"/>
  <cols>
    <col min="1" max="2" width="2.625" style="2" customWidth="1"/>
    <col min="3" max="3" width="4.25" style="2" customWidth="1"/>
    <col min="4" max="4" width="3.25" style="2" customWidth="1"/>
    <col min="5" max="5" width="40.625" style="2" customWidth="1"/>
    <col min="6" max="6" width="11.625" style="2" customWidth="1"/>
    <col min="7" max="7" width="17.25" style="2" bestFit="1" customWidth="1"/>
    <col min="8" max="9" width="2.625" style="2" customWidth="1"/>
    <col min="10" max="10" width="9" style="2"/>
    <col min="11" max="11" width="31.875" style="2" bestFit="1" customWidth="1"/>
    <col min="12" max="16384" width="9" style="2"/>
  </cols>
  <sheetData>
    <row r="3" spans="3:7" x14ac:dyDescent="0.15">
      <c r="C3" s="2" t="s">
        <v>43</v>
      </c>
    </row>
    <row r="4" spans="3:7" ht="39.950000000000003" customHeight="1" x14ac:dyDescent="0.15">
      <c r="C4" s="138"/>
      <c r="D4" s="138" t="s">
        <v>44</v>
      </c>
      <c r="E4" s="125" t="s">
        <v>45</v>
      </c>
      <c r="F4" s="125" t="s">
        <v>46</v>
      </c>
      <c r="G4" s="139" t="s">
        <v>270</v>
      </c>
    </row>
    <row r="5" spans="3:7" ht="18.75" customHeight="1" x14ac:dyDescent="0.15">
      <c r="C5" s="217" t="s">
        <v>47</v>
      </c>
      <c r="D5" s="140">
        <v>1</v>
      </c>
      <c r="E5" s="141" t="s">
        <v>156</v>
      </c>
      <c r="F5" s="147">
        <v>83.8</v>
      </c>
      <c r="G5" s="140" t="s">
        <v>271</v>
      </c>
    </row>
    <row r="6" spans="3:7" ht="18.75" customHeight="1" x14ac:dyDescent="0.15">
      <c r="C6" s="217"/>
      <c r="D6" s="140">
        <v>2</v>
      </c>
      <c r="E6" s="141" t="s">
        <v>268</v>
      </c>
      <c r="F6" s="147">
        <v>82.4</v>
      </c>
      <c r="G6" s="140" t="s">
        <v>272</v>
      </c>
    </row>
    <row r="7" spans="3:7" ht="30" customHeight="1" x14ac:dyDescent="0.15">
      <c r="C7" s="217"/>
      <c r="D7" s="140">
        <v>3</v>
      </c>
      <c r="E7" s="142" t="s">
        <v>307</v>
      </c>
      <c r="F7" s="147">
        <v>80.599999999999994</v>
      </c>
      <c r="G7" s="140" t="s">
        <v>273</v>
      </c>
    </row>
    <row r="8" spans="3:7" ht="18.75" customHeight="1" x14ac:dyDescent="0.15">
      <c r="C8" s="217"/>
      <c r="D8" s="140">
        <v>4</v>
      </c>
      <c r="E8" s="142" t="s">
        <v>138</v>
      </c>
      <c r="F8" s="147">
        <v>80.400000000000006</v>
      </c>
      <c r="G8" s="140" t="s">
        <v>274</v>
      </c>
    </row>
    <row r="9" spans="3:7" ht="30" customHeight="1" thickBot="1" x14ac:dyDescent="0.2">
      <c r="C9" s="218"/>
      <c r="D9" s="167">
        <v>5</v>
      </c>
      <c r="E9" s="143" t="s">
        <v>308</v>
      </c>
      <c r="F9" s="168">
        <v>79.7</v>
      </c>
      <c r="G9" s="144" t="s">
        <v>303</v>
      </c>
    </row>
    <row r="10" spans="3:7" ht="18.75" customHeight="1" thickTop="1" x14ac:dyDescent="0.15">
      <c r="C10" s="219" t="s">
        <v>49</v>
      </c>
      <c r="D10" s="145">
        <v>1</v>
      </c>
      <c r="E10" s="146" t="s">
        <v>50</v>
      </c>
      <c r="F10" s="148">
        <v>43.8</v>
      </c>
      <c r="G10" s="145" t="s">
        <v>275</v>
      </c>
    </row>
    <row r="11" spans="3:7" ht="30" customHeight="1" x14ac:dyDescent="0.15">
      <c r="C11" s="217"/>
      <c r="D11" s="140">
        <v>2</v>
      </c>
      <c r="E11" s="142" t="s">
        <v>141</v>
      </c>
      <c r="F11" s="147">
        <v>38.700000000000003</v>
      </c>
      <c r="G11" s="140" t="s">
        <v>276</v>
      </c>
    </row>
    <row r="12" spans="3:7" ht="30" customHeight="1" x14ac:dyDescent="0.15">
      <c r="C12" s="217"/>
      <c r="D12" s="140">
        <v>3</v>
      </c>
      <c r="E12" s="142" t="s">
        <v>54</v>
      </c>
      <c r="F12" s="147">
        <v>35.1</v>
      </c>
      <c r="G12" s="140" t="s">
        <v>277</v>
      </c>
    </row>
    <row r="13" spans="3:7" ht="18.75" customHeight="1" x14ac:dyDescent="0.15">
      <c r="C13" s="217"/>
      <c r="D13" s="140">
        <v>4</v>
      </c>
      <c r="E13" s="141" t="s">
        <v>163</v>
      </c>
      <c r="F13" s="147">
        <v>31.5</v>
      </c>
      <c r="G13" s="140" t="s">
        <v>278</v>
      </c>
    </row>
    <row r="14" spans="3:7" ht="18.75" customHeight="1" x14ac:dyDescent="0.15">
      <c r="C14" s="217"/>
      <c r="D14" s="140">
        <v>5</v>
      </c>
      <c r="E14" s="141" t="s">
        <v>157</v>
      </c>
      <c r="F14" s="147">
        <v>29.7</v>
      </c>
      <c r="G14" s="140" t="s">
        <v>279</v>
      </c>
    </row>
    <row r="16" spans="3:7" x14ac:dyDescent="0.15">
      <c r="C16" s="1" t="s">
        <v>145</v>
      </c>
    </row>
    <row r="17" spans="3:3" x14ac:dyDescent="0.15">
      <c r="C17" s="1" t="s">
        <v>146</v>
      </c>
    </row>
    <row r="19" spans="3:3" ht="19.5" x14ac:dyDescent="0.15">
      <c r="C19" s="122"/>
    </row>
    <row r="20" spans="3:3" x14ac:dyDescent="0.15">
      <c r="C20" s="1"/>
    </row>
    <row r="21" spans="3:3" x14ac:dyDescent="0.15">
      <c r="C21" s="1"/>
    </row>
  </sheetData>
  <mergeCells count="2">
    <mergeCell ref="C5:C9"/>
    <mergeCell ref="C10:C14"/>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7"/>
  <sheetViews>
    <sheetView view="pageBreakPreview" zoomScaleNormal="100" zoomScaleSheetLayoutView="100" workbookViewId="0">
      <selection activeCell="O28" sqref="O28"/>
    </sheetView>
  </sheetViews>
  <sheetFormatPr defaultColWidth="9" defaultRowHeight="14.25" x14ac:dyDescent="0.15"/>
  <cols>
    <col min="1" max="2" width="2.625" style="2" customWidth="1"/>
    <col min="3" max="7" width="12.625" style="2" customWidth="1"/>
    <col min="8" max="8" width="14.625" style="2" customWidth="1"/>
    <col min="9" max="9" width="12.625" style="2" customWidth="1"/>
    <col min="10" max="11" width="2.625" style="2" customWidth="1"/>
    <col min="12" max="16384" width="9" style="2"/>
  </cols>
  <sheetData>
    <row r="3" spans="3:9" x14ac:dyDescent="0.15">
      <c r="C3" s="2" t="s">
        <v>56</v>
      </c>
    </row>
    <row r="4" spans="3:9" ht="30" customHeight="1" x14ac:dyDescent="0.15">
      <c r="C4" s="125" t="s">
        <v>57</v>
      </c>
      <c r="D4" s="125" t="s">
        <v>7</v>
      </c>
      <c r="E4" s="149" t="s">
        <v>11</v>
      </c>
      <c r="F4" s="149" t="s">
        <v>142</v>
      </c>
      <c r="G4" s="150" t="s">
        <v>153</v>
      </c>
      <c r="H4" s="151" t="s">
        <v>280</v>
      </c>
      <c r="I4" s="152" t="s">
        <v>265</v>
      </c>
    </row>
    <row r="5" spans="3:9" ht="30" customHeight="1" x14ac:dyDescent="0.15">
      <c r="C5" s="153">
        <v>69</v>
      </c>
      <c r="D5" s="153">
        <v>71.3</v>
      </c>
      <c r="E5" s="154">
        <v>70</v>
      </c>
      <c r="F5" s="154">
        <v>70.5</v>
      </c>
      <c r="G5" s="155">
        <v>70.5</v>
      </c>
      <c r="H5" s="156">
        <f>ROUND(AVERAGE(C5:G5)+0.00005,1)</f>
        <v>70.3</v>
      </c>
      <c r="I5" s="157">
        <v>70.599999999999994</v>
      </c>
    </row>
    <row r="6" spans="3:9" ht="20.100000000000001" customHeight="1" x14ac:dyDescent="0.15"/>
    <row r="7" spans="3:9" x14ac:dyDescent="0.15">
      <c r="C7" s="1"/>
    </row>
  </sheetData>
  <phoneticPr fontId="2"/>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9"/>
  <sheetViews>
    <sheetView zoomScaleNormal="100" workbookViewId="0">
      <selection activeCell="C2" sqref="C2"/>
    </sheetView>
  </sheetViews>
  <sheetFormatPr defaultColWidth="9" defaultRowHeight="19.5" x14ac:dyDescent="0.15"/>
  <cols>
    <col min="1" max="2" width="2.625" style="26" customWidth="1"/>
    <col min="3" max="3" width="17.25" style="26" bestFit="1" customWidth="1"/>
    <col min="4" max="4" width="56.75" style="26" customWidth="1"/>
    <col min="5" max="5" width="13" style="26" customWidth="1"/>
    <col min="6" max="7" width="2.625" style="26" customWidth="1"/>
    <col min="8" max="16384" width="9" style="26"/>
  </cols>
  <sheetData>
    <row r="2" spans="3:5" x14ac:dyDescent="0.15">
      <c r="C2" s="27"/>
    </row>
    <row r="4" spans="3:5" x14ac:dyDescent="0.15">
      <c r="C4" s="26" t="s">
        <v>58</v>
      </c>
    </row>
    <row r="5" spans="3:5" ht="39" x14ac:dyDescent="0.15">
      <c r="C5" s="42"/>
      <c r="D5" s="39" t="s">
        <v>59</v>
      </c>
      <c r="E5" s="40" t="s">
        <v>60</v>
      </c>
    </row>
    <row r="6" spans="3:5" ht="58.5" customHeight="1" x14ac:dyDescent="0.15">
      <c r="C6" s="87" t="s">
        <v>61</v>
      </c>
      <c r="D6" s="41" t="s">
        <v>55</v>
      </c>
      <c r="E6" s="43" t="s">
        <v>55</v>
      </c>
    </row>
    <row r="7" spans="3:5" ht="58.5" x14ac:dyDescent="0.15">
      <c r="C7" s="44" t="s">
        <v>77</v>
      </c>
      <c r="D7" s="41" t="s">
        <v>55</v>
      </c>
      <c r="E7" s="43" t="s">
        <v>55</v>
      </c>
    </row>
    <row r="9" spans="3:5" x14ac:dyDescent="0.15">
      <c r="C9" s="27"/>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T63"/>
  <sheetViews>
    <sheetView view="pageBreakPreview" zoomScaleNormal="100" zoomScaleSheetLayoutView="100" workbookViewId="0">
      <selection activeCell="D62" sqref="D62"/>
    </sheetView>
  </sheetViews>
  <sheetFormatPr defaultColWidth="9" defaultRowHeight="14.25" x14ac:dyDescent="0.15"/>
  <cols>
    <col min="1" max="2" width="2.625" style="84" customWidth="1"/>
    <col min="3" max="3" width="10.625" style="84" customWidth="1"/>
    <col min="4" max="4" width="40.625" style="84" customWidth="1"/>
    <col min="5" max="11" width="9.125" style="84" customWidth="1"/>
    <col min="12" max="12" width="10.125" style="84" customWidth="1"/>
    <col min="13" max="13" width="2.625" style="84" customWidth="1"/>
    <col min="14" max="16384" width="9" style="84"/>
  </cols>
  <sheetData>
    <row r="3" spans="3:20" x14ac:dyDescent="0.15">
      <c r="C3" s="84" t="s">
        <v>79</v>
      </c>
      <c r="D3" s="34"/>
      <c r="J3" s="158"/>
      <c r="K3" s="34"/>
    </row>
    <row r="4" spans="3:20" ht="31.5" x14ac:dyDescent="0.15">
      <c r="C4" s="159"/>
      <c r="D4" s="159" t="s">
        <v>59</v>
      </c>
      <c r="E4" s="160" t="s">
        <v>80</v>
      </c>
      <c r="F4" s="160" t="s">
        <v>101</v>
      </c>
      <c r="G4" s="160" t="s">
        <v>102</v>
      </c>
      <c r="H4" s="160" t="s">
        <v>158</v>
      </c>
      <c r="I4" s="160" t="s">
        <v>159</v>
      </c>
      <c r="J4" s="161" t="s">
        <v>281</v>
      </c>
      <c r="K4" s="160" t="s">
        <v>266</v>
      </c>
      <c r="L4" s="161" t="s">
        <v>282</v>
      </c>
    </row>
    <row r="5" spans="3:20" x14ac:dyDescent="0.15">
      <c r="C5" s="222" t="s">
        <v>284</v>
      </c>
      <c r="D5" s="165" t="s">
        <v>136</v>
      </c>
      <c r="E5" s="220">
        <v>65.3</v>
      </c>
      <c r="F5" s="162">
        <v>69.400000000000006</v>
      </c>
      <c r="G5" s="162">
        <v>67.600000000000009</v>
      </c>
      <c r="H5" s="162">
        <v>68.3</v>
      </c>
      <c r="I5" s="162">
        <v>72.2</v>
      </c>
      <c r="J5" s="162">
        <f>ROUND(AVERAGE(E5:F5,G5:I5)+0.00005,1)</f>
        <v>68.599999999999994</v>
      </c>
      <c r="K5" s="162">
        <v>70.2</v>
      </c>
      <c r="L5" s="164">
        <f t="shared" ref="L5:L56" si="0">K5-J5</f>
        <v>1.6000000000000085</v>
      </c>
      <c r="T5" s="166"/>
    </row>
    <row r="6" spans="3:20" x14ac:dyDescent="0.15">
      <c r="C6" s="223"/>
      <c r="D6" s="165" t="s">
        <v>137</v>
      </c>
      <c r="E6" s="221"/>
      <c r="F6" s="162">
        <v>65.3</v>
      </c>
      <c r="G6" s="162">
        <v>67.599999999999994</v>
      </c>
      <c r="H6" s="162">
        <v>68.899999999999991</v>
      </c>
      <c r="I6" s="162">
        <v>70.8</v>
      </c>
      <c r="J6" s="162">
        <f>ROUND(AVERAGE(E5,F6:I6)+0.00005,1)</f>
        <v>67.599999999999994</v>
      </c>
      <c r="K6" s="162">
        <v>68.8</v>
      </c>
      <c r="L6" s="164">
        <f>K6-J6</f>
        <v>1.2000000000000028</v>
      </c>
      <c r="N6" s="1"/>
      <c r="T6" s="166"/>
    </row>
    <row r="7" spans="3:20" x14ac:dyDescent="0.15">
      <c r="C7" s="223"/>
      <c r="D7" s="165" t="s">
        <v>81</v>
      </c>
      <c r="E7" s="162">
        <v>79.2</v>
      </c>
      <c r="F7" s="162">
        <v>75.599999999999994</v>
      </c>
      <c r="G7" s="162">
        <v>74.7</v>
      </c>
      <c r="H7" s="162">
        <v>75.2</v>
      </c>
      <c r="I7" s="162">
        <v>78.7</v>
      </c>
      <c r="J7" s="162">
        <f t="shared" ref="J7:J27" si="1">ROUND(AVERAGE(E7:I7)+0.00005,1)</f>
        <v>76.7</v>
      </c>
      <c r="K7" s="162">
        <v>76</v>
      </c>
      <c r="L7" s="164">
        <f t="shared" si="0"/>
        <v>-0.70000000000000284</v>
      </c>
      <c r="T7" s="166"/>
    </row>
    <row r="8" spans="3:20" x14ac:dyDescent="0.15">
      <c r="C8" s="223"/>
      <c r="D8" s="165" t="s">
        <v>82</v>
      </c>
      <c r="E8" s="162">
        <v>70.7</v>
      </c>
      <c r="F8" s="162">
        <v>69.2</v>
      </c>
      <c r="G8" s="162">
        <v>70.2</v>
      </c>
      <c r="H8" s="162">
        <v>70.2</v>
      </c>
      <c r="I8" s="162">
        <v>70.8</v>
      </c>
      <c r="J8" s="162">
        <f t="shared" si="1"/>
        <v>70.2</v>
      </c>
      <c r="K8" s="162">
        <v>61.5</v>
      </c>
      <c r="L8" s="164">
        <f t="shared" si="0"/>
        <v>-8.7000000000000028</v>
      </c>
      <c r="T8" s="166"/>
    </row>
    <row r="9" spans="3:20" x14ac:dyDescent="0.15">
      <c r="C9" s="222" t="s">
        <v>285</v>
      </c>
      <c r="D9" s="165" t="s">
        <v>78</v>
      </c>
      <c r="E9" s="162">
        <v>61.2</v>
      </c>
      <c r="F9" s="162">
        <v>64.7</v>
      </c>
      <c r="G9" s="162">
        <v>68.3</v>
      </c>
      <c r="H9" s="162">
        <v>69</v>
      </c>
      <c r="I9" s="162">
        <v>65.2</v>
      </c>
      <c r="J9" s="162">
        <f t="shared" si="1"/>
        <v>65.7</v>
      </c>
      <c r="K9" s="162">
        <v>66.900000000000006</v>
      </c>
      <c r="L9" s="164">
        <f t="shared" si="0"/>
        <v>1.2000000000000028</v>
      </c>
      <c r="T9" s="166"/>
    </row>
    <row r="10" spans="3:20" x14ac:dyDescent="0.15">
      <c r="C10" s="223"/>
      <c r="D10" s="165" t="s">
        <v>69</v>
      </c>
      <c r="E10" s="162">
        <v>58.4</v>
      </c>
      <c r="F10" s="162">
        <v>64.599999999999994</v>
      </c>
      <c r="G10" s="162">
        <v>64</v>
      </c>
      <c r="H10" s="162">
        <v>65.899999999999991</v>
      </c>
      <c r="I10" s="162">
        <v>64.7</v>
      </c>
      <c r="J10" s="162">
        <f t="shared" si="1"/>
        <v>63.5</v>
      </c>
      <c r="K10" s="162">
        <v>66</v>
      </c>
      <c r="L10" s="164">
        <f t="shared" si="0"/>
        <v>2.5</v>
      </c>
      <c r="T10" s="166"/>
    </row>
    <row r="11" spans="3:20" x14ac:dyDescent="0.15">
      <c r="C11" s="223"/>
      <c r="D11" s="165" t="s">
        <v>83</v>
      </c>
      <c r="E11" s="162">
        <v>62</v>
      </c>
      <c r="F11" s="162">
        <v>63.9</v>
      </c>
      <c r="G11" s="162">
        <v>67.7</v>
      </c>
      <c r="H11" s="162">
        <v>68.8</v>
      </c>
      <c r="I11" s="162">
        <v>65.7</v>
      </c>
      <c r="J11" s="162">
        <f t="shared" si="1"/>
        <v>65.599999999999994</v>
      </c>
      <c r="K11" s="162">
        <v>66.8</v>
      </c>
      <c r="L11" s="164">
        <f t="shared" si="0"/>
        <v>1.2000000000000028</v>
      </c>
      <c r="T11" s="166"/>
    </row>
    <row r="12" spans="3:20" x14ac:dyDescent="0.15">
      <c r="C12" s="223"/>
      <c r="D12" s="165" t="s">
        <v>84</v>
      </c>
      <c r="E12" s="162">
        <v>64</v>
      </c>
      <c r="F12" s="162">
        <v>65.400000000000006</v>
      </c>
      <c r="G12" s="162">
        <v>67.3</v>
      </c>
      <c r="H12" s="162">
        <v>68.399999999999991</v>
      </c>
      <c r="I12" s="162">
        <v>66.900000000000006</v>
      </c>
      <c r="J12" s="162">
        <f t="shared" si="1"/>
        <v>66.400000000000006</v>
      </c>
      <c r="K12" s="162">
        <v>66.399999999999991</v>
      </c>
      <c r="L12" s="164">
        <f t="shared" si="0"/>
        <v>0</v>
      </c>
      <c r="T12" s="166"/>
    </row>
    <row r="13" spans="3:20" ht="28.5" x14ac:dyDescent="0.15">
      <c r="C13" s="223"/>
      <c r="D13" s="165" t="s">
        <v>161</v>
      </c>
      <c r="E13" s="162">
        <v>54.5</v>
      </c>
      <c r="F13" s="162">
        <v>58</v>
      </c>
      <c r="G13" s="162">
        <v>60.5</v>
      </c>
      <c r="H13" s="162">
        <v>62.7</v>
      </c>
      <c r="I13" s="162">
        <v>60.699999999999996</v>
      </c>
      <c r="J13" s="162">
        <f t="shared" si="1"/>
        <v>59.3</v>
      </c>
      <c r="K13" s="162">
        <v>61.1</v>
      </c>
      <c r="L13" s="164">
        <f t="shared" si="0"/>
        <v>1.8000000000000043</v>
      </c>
      <c r="T13" s="166"/>
    </row>
    <row r="14" spans="3:20" x14ac:dyDescent="0.15">
      <c r="C14" s="222" t="s">
        <v>286</v>
      </c>
      <c r="D14" s="165" t="s">
        <v>72</v>
      </c>
      <c r="E14" s="162">
        <v>64.2</v>
      </c>
      <c r="F14" s="162">
        <v>70.7</v>
      </c>
      <c r="G14" s="162">
        <v>69.5</v>
      </c>
      <c r="H14" s="162">
        <v>70.2</v>
      </c>
      <c r="I14" s="162">
        <v>68.599999999999994</v>
      </c>
      <c r="J14" s="162">
        <f t="shared" si="1"/>
        <v>68.599999999999994</v>
      </c>
      <c r="K14" s="162">
        <v>69.100000000000009</v>
      </c>
      <c r="L14" s="164">
        <f t="shared" si="0"/>
        <v>0.50000000000001421</v>
      </c>
      <c r="T14" s="166"/>
    </row>
    <row r="15" spans="3:20" x14ac:dyDescent="0.15">
      <c r="C15" s="223"/>
      <c r="D15" s="165" t="s">
        <v>73</v>
      </c>
      <c r="E15" s="162">
        <v>64.5</v>
      </c>
      <c r="F15" s="162">
        <v>69.5</v>
      </c>
      <c r="G15" s="162">
        <v>68</v>
      </c>
      <c r="H15" s="162">
        <v>70.100000000000009</v>
      </c>
      <c r="I15" s="162">
        <v>69.599999999999994</v>
      </c>
      <c r="J15" s="162">
        <f t="shared" si="1"/>
        <v>68.3</v>
      </c>
      <c r="K15" s="162">
        <v>70.5</v>
      </c>
      <c r="L15" s="164">
        <f t="shared" si="0"/>
        <v>2.2000000000000028</v>
      </c>
      <c r="T15" s="166"/>
    </row>
    <row r="16" spans="3:20" ht="28.5" x14ac:dyDescent="0.15">
      <c r="C16" s="223"/>
      <c r="D16" s="165" t="s">
        <v>85</v>
      </c>
      <c r="E16" s="162">
        <v>62.3</v>
      </c>
      <c r="F16" s="162">
        <v>66.3</v>
      </c>
      <c r="G16" s="162">
        <v>66.3</v>
      </c>
      <c r="H16" s="162">
        <v>67.099999999999994</v>
      </c>
      <c r="I16" s="162">
        <v>66.900000000000006</v>
      </c>
      <c r="J16" s="162">
        <f t="shared" si="1"/>
        <v>65.8</v>
      </c>
      <c r="K16" s="162">
        <v>66.7</v>
      </c>
      <c r="L16" s="164">
        <f t="shared" si="0"/>
        <v>0.90000000000000568</v>
      </c>
      <c r="T16" s="166"/>
    </row>
    <row r="17" spans="3:20" x14ac:dyDescent="0.15">
      <c r="C17" s="223"/>
      <c r="D17" s="165" t="s">
        <v>86</v>
      </c>
      <c r="E17" s="162">
        <v>73.2</v>
      </c>
      <c r="F17" s="162">
        <v>75.3</v>
      </c>
      <c r="G17" s="162">
        <v>74.800000000000011</v>
      </c>
      <c r="H17" s="162">
        <v>77.599999999999994</v>
      </c>
      <c r="I17" s="162">
        <v>77.400000000000006</v>
      </c>
      <c r="J17" s="162">
        <f t="shared" si="1"/>
        <v>75.7</v>
      </c>
      <c r="K17" s="162">
        <v>78.400000000000006</v>
      </c>
      <c r="L17" s="164">
        <f t="shared" si="0"/>
        <v>2.7000000000000028</v>
      </c>
      <c r="T17" s="166"/>
    </row>
    <row r="18" spans="3:20" x14ac:dyDescent="0.15">
      <c r="C18" s="223"/>
      <c r="D18" s="165" t="s">
        <v>95</v>
      </c>
      <c r="E18" s="162">
        <v>72.599999999999994</v>
      </c>
      <c r="F18" s="162">
        <v>73</v>
      </c>
      <c r="G18" s="162">
        <v>70.599999999999994</v>
      </c>
      <c r="H18" s="162">
        <v>71.3</v>
      </c>
      <c r="I18" s="162">
        <v>71.5</v>
      </c>
      <c r="J18" s="162">
        <f t="shared" si="1"/>
        <v>71.8</v>
      </c>
      <c r="K18" s="162">
        <v>71</v>
      </c>
      <c r="L18" s="164">
        <f t="shared" si="0"/>
        <v>-0.79999999999999716</v>
      </c>
      <c r="T18" s="166"/>
    </row>
    <row r="19" spans="3:20" x14ac:dyDescent="0.15">
      <c r="C19" s="223"/>
      <c r="D19" s="165" t="s">
        <v>96</v>
      </c>
      <c r="E19" s="162" t="s">
        <v>55</v>
      </c>
      <c r="F19" s="162" t="s">
        <v>55</v>
      </c>
      <c r="G19" s="162">
        <v>69.400000000000006</v>
      </c>
      <c r="H19" s="162">
        <v>71.099999999999994</v>
      </c>
      <c r="I19" s="162">
        <v>70</v>
      </c>
      <c r="J19" s="162">
        <f t="shared" si="1"/>
        <v>70.2</v>
      </c>
      <c r="K19" s="162">
        <v>69.400000000000006</v>
      </c>
      <c r="L19" s="164">
        <f t="shared" si="0"/>
        <v>-0.79999999999999716</v>
      </c>
      <c r="T19" s="166"/>
    </row>
    <row r="20" spans="3:20" x14ac:dyDescent="0.15">
      <c r="C20" s="222" t="s">
        <v>287</v>
      </c>
      <c r="D20" s="165" t="s">
        <v>138</v>
      </c>
      <c r="E20" s="162">
        <v>77.900000000000006</v>
      </c>
      <c r="F20" s="162">
        <v>80.400000000000006</v>
      </c>
      <c r="G20" s="162">
        <v>79.599999999999994</v>
      </c>
      <c r="H20" s="162">
        <v>80.7</v>
      </c>
      <c r="I20" s="162">
        <v>82.199999999999989</v>
      </c>
      <c r="J20" s="162">
        <f t="shared" si="1"/>
        <v>80.2</v>
      </c>
      <c r="K20" s="162">
        <v>80.400000000000006</v>
      </c>
      <c r="L20" s="164">
        <f t="shared" si="0"/>
        <v>0.20000000000000284</v>
      </c>
      <c r="T20" s="166"/>
    </row>
    <row r="21" spans="3:20" x14ac:dyDescent="0.15">
      <c r="C21" s="222"/>
      <c r="D21" s="165" t="s">
        <v>87</v>
      </c>
      <c r="E21" s="162">
        <v>77.3</v>
      </c>
      <c r="F21" s="162">
        <v>77.599999999999994</v>
      </c>
      <c r="G21" s="162">
        <v>78</v>
      </c>
      <c r="H21" s="162">
        <v>77.400000000000006</v>
      </c>
      <c r="I21" s="162">
        <v>79.300000000000011</v>
      </c>
      <c r="J21" s="162">
        <f t="shared" ref="J21:J22" si="2">ROUND(AVERAGE(E21:I21)+0.00005,1)</f>
        <v>77.900000000000006</v>
      </c>
      <c r="K21" s="162">
        <v>78.900000000000006</v>
      </c>
      <c r="L21" s="164">
        <f t="shared" ref="L21:L22" si="3">K21-J21</f>
        <v>1</v>
      </c>
      <c r="T21" s="166"/>
    </row>
    <row r="22" spans="3:20" x14ac:dyDescent="0.15">
      <c r="C22" s="222"/>
      <c r="D22" s="165" t="s">
        <v>283</v>
      </c>
      <c r="E22" s="162">
        <v>75.900000000000006</v>
      </c>
      <c r="F22" s="162">
        <v>77.2</v>
      </c>
      <c r="G22" s="162">
        <v>76.3</v>
      </c>
      <c r="H22" s="162">
        <v>77.8</v>
      </c>
      <c r="I22" s="162">
        <v>78.7</v>
      </c>
      <c r="J22" s="162">
        <f t="shared" si="2"/>
        <v>77.2</v>
      </c>
      <c r="K22" s="162">
        <v>77.7</v>
      </c>
      <c r="L22" s="164">
        <f t="shared" si="3"/>
        <v>0.5</v>
      </c>
      <c r="T22" s="166"/>
    </row>
    <row r="23" spans="3:20" x14ac:dyDescent="0.15">
      <c r="C23" s="223"/>
      <c r="D23" s="165" t="s">
        <v>139</v>
      </c>
      <c r="E23" s="162">
        <v>74.8</v>
      </c>
      <c r="F23" s="162">
        <v>75.400000000000006</v>
      </c>
      <c r="G23" s="162">
        <v>74.3</v>
      </c>
      <c r="H23" s="162">
        <v>74.400000000000006</v>
      </c>
      <c r="I23" s="162">
        <v>74</v>
      </c>
      <c r="J23" s="162">
        <f t="shared" si="1"/>
        <v>74.599999999999994</v>
      </c>
      <c r="K23" s="162">
        <v>74</v>
      </c>
      <c r="L23" s="164">
        <f t="shared" si="0"/>
        <v>-0.59999999999999432</v>
      </c>
      <c r="T23" s="166"/>
    </row>
    <row r="24" spans="3:20" ht="28.5" x14ac:dyDescent="0.15">
      <c r="C24" s="224" t="s">
        <v>288</v>
      </c>
      <c r="D24" s="165" t="s">
        <v>74</v>
      </c>
      <c r="E24" s="162">
        <v>67.7</v>
      </c>
      <c r="F24" s="162">
        <v>71.3</v>
      </c>
      <c r="G24" s="162">
        <v>69.5</v>
      </c>
      <c r="H24" s="162">
        <v>68.8</v>
      </c>
      <c r="I24" s="162">
        <v>71.599999999999994</v>
      </c>
      <c r="J24" s="162">
        <f t="shared" si="1"/>
        <v>69.8</v>
      </c>
      <c r="K24" s="162">
        <v>72</v>
      </c>
      <c r="L24" s="164">
        <f t="shared" si="0"/>
        <v>2.2000000000000028</v>
      </c>
      <c r="T24" s="166"/>
    </row>
    <row r="25" spans="3:20" x14ac:dyDescent="0.15">
      <c r="C25" s="225"/>
      <c r="D25" s="165" t="s">
        <v>91</v>
      </c>
      <c r="E25" s="162">
        <v>71.900000000000006</v>
      </c>
      <c r="F25" s="162">
        <v>73.8</v>
      </c>
      <c r="G25" s="162">
        <v>72.5</v>
      </c>
      <c r="H25" s="162">
        <v>73.8</v>
      </c>
      <c r="I25" s="162">
        <v>70.399999999999991</v>
      </c>
      <c r="J25" s="162">
        <f t="shared" si="1"/>
        <v>72.5</v>
      </c>
      <c r="K25" s="162">
        <v>72.099999999999994</v>
      </c>
      <c r="L25" s="164">
        <f>K25-J25</f>
        <v>-0.40000000000000568</v>
      </c>
      <c r="T25" s="166"/>
    </row>
    <row r="26" spans="3:20" x14ac:dyDescent="0.15">
      <c r="C26" s="225"/>
      <c r="D26" s="165" t="s">
        <v>92</v>
      </c>
      <c r="E26" s="162">
        <v>67.900000000000006</v>
      </c>
      <c r="F26" s="162">
        <v>70.3</v>
      </c>
      <c r="G26" s="162">
        <v>68.400000000000006</v>
      </c>
      <c r="H26" s="162">
        <v>71.400000000000006</v>
      </c>
      <c r="I26" s="162">
        <v>68.3</v>
      </c>
      <c r="J26" s="162">
        <f t="shared" si="1"/>
        <v>69.3</v>
      </c>
      <c r="K26" s="162">
        <v>69.2</v>
      </c>
      <c r="L26" s="164">
        <f>K26-J26</f>
        <v>-9.9999999999994316E-2</v>
      </c>
      <c r="T26" s="166"/>
    </row>
    <row r="27" spans="3:20" ht="28.5" x14ac:dyDescent="0.15">
      <c r="C27" s="225"/>
      <c r="D27" s="165" t="s">
        <v>99</v>
      </c>
      <c r="E27" s="162" t="s">
        <v>55</v>
      </c>
      <c r="F27" s="162" t="s">
        <v>55</v>
      </c>
      <c r="G27" s="162">
        <v>67.400000000000006</v>
      </c>
      <c r="H27" s="162">
        <v>68.2</v>
      </c>
      <c r="I27" s="162">
        <v>66.7</v>
      </c>
      <c r="J27" s="162">
        <f t="shared" si="1"/>
        <v>67.400000000000006</v>
      </c>
      <c r="K27" s="162">
        <v>67.5</v>
      </c>
      <c r="L27" s="164">
        <f>K27-J27</f>
        <v>9.9999999999994316E-2</v>
      </c>
      <c r="T27" s="166"/>
    </row>
    <row r="28" spans="3:20" x14ac:dyDescent="0.15">
      <c r="C28" s="226"/>
      <c r="D28" s="165" t="s">
        <v>90</v>
      </c>
      <c r="E28" s="162">
        <v>72.5</v>
      </c>
      <c r="F28" s="162">
        <v>75.5</v>
      </c>
      <c r="G28" s="162">
        <v>73.5</v>
      </c>
      <c r="H28" s="162">
        <v>76</v>
      </c>
      <c r="I28" s="162">
        <v>68.8</v>
      </c>
      <c r="J28" s="162">
        <f t="shared" ref="J28:J39" si="4">ROUND(AVERAGE(E28:I28)+0.00005,1)</f>
        <v>73.3</v>
      </c>
      <c r="K28" s="162">
        <v>71.5</v>
      </c>
      <c r="L28" s="164">
        <f>K28-J28</f>
        <v>-1.7999999999999972</v>
      </c>
      <c r="T28" s="166"/>
    </row>
    <row r="29" spans="3:20" x14ac:dyDescent="0.15">
      <c r="C29" s="222" t="s">
        <v>289</v>
      </c>
      <c r="D29" s="165" t="s">
        <v>48</v>
      </c>
      <c r="E29" s="162">
        <v>82</v>
      </c>
      <c r="F29" s="162">
        <v>83.6</v>
      </c>
      <c r="G29" s="162">
        <v>83.3</v>
      </c>
      <c r="H29" s="162">
        <v>82.2</v>
      </c>
      <c r="I29" s="162">
        <v>81.900000000000006</v>
      </c>
      <c r="J29" s="162">
        <f t="shared" si="4"/>
        <v>82.6</v>
      </c>
      <c r="K29" s="162">
        <v>82.4</v>
      </c>
      <c r="L29" s="164">
        <f t="shared" si="0"/>
        <v>-0.19999999999998863</v>
      </c>
      <c r="T29" s="166"/>
    </row>
    <row r="30" spans="3:20" x14ac:dyDescent="0.15">
      <c r="C30" s="223"/>
      <c r="D30" s="165" t="s">
        <v>63</v>
      </c>
      <c r="E30" s="162">
        <v>63.5</v>
      </c>
      <c r="F30" s="162">
        <v>67.599999999999994</v>
      </c>
      <c r="G30" s="162">
        <v>66.599999999999994</v>
      </c>
      <c r="H30" s="162">
        <v>67.7</v>
      </c>
      <c r="I30" s="162">
        <v>67.8</v>
      </c>
      <c r="J30" s="162">
        <f t="shared" si="4"/>
        <v>66.599999999999994</v>
      </c>
      <c r="K30" s="162">
        <v>68.3</v>
      </c>
      <c r="L30" s="164">
        <f t="shared" si="0"/>
        <v>1.7000000000000028</v>
      </c>
      <c r="T30" s="166"/>
    </row>
    <row r="31" spans="3:20" x14ac:dyDescent="0.15">
      <c r="C31" s="223"/>
      <c r="D31" s="165" t="s">
        <v>64</v>
      </c>
      <c r="E31" s="162">
        <v>61.6</v>
      </c>
      <c r="F31" s="162">
        <v>66.3</v>
      </c>
      <c r="G31" s="162">
        <v>67.8</v>
      </c>
      <c r="H31" s="162">
        <v>66.899999999999991</v>
      </c>
      <c r="I31" s="162">
        <v>66.5</v>
      </c>
      <c r="J31" s="162">
        <f t="shared" si="4"/>
        <v>65.8</v>
      </c>
      <c r="K31" s="162">
        <v>67</v>
      </c>
      <c r="L31" s="164">
        <f t="shared" si="0"/>
        <v>1.2000000000000028</v>
      </c>
      <c r="T31" s="166"/>
    </row>
    <row r="32" spans="3:20" x14ac:dyDescent="0.15">
      <c r="C32" s="223"/>
      <c r="D32" s="165" t="s">
        <v>348</v>
      </c>
      <c r="E32" s="162">
        <v>80.8</v>
      </c>
      <c r="F32" s="162">
        <v>81.400000000000006</v>
      </c>
      <c r="G32" s="162">
        <v>80.900000000000006</v>
      </c>
      <c r="H32" s="162">
        <v>81.3</v>
      </c>
      <c r="I32" s="162">
        <v>79.099999999999994</v>
      </c>
      <c r="J32" s="162">
        <f t="shared" si="4"/>
        <v>80.7</v>
      </c>
      <c r="K32" s="162">
        <v>79.3</v>
      </c>
      <c r="L32" s="164">
        <f t="shared" si="0"/>
        <v>-1.4000000000000057</v>
      </c>
      <c r="T32" s="166"/>
    </row>
    <row r="33" spans="3:20" x14ac:dyDescent="0.15">
      <c r="C33" s="223"/>
      <c r="D33" s="165" t="s">
        <v>162</v>
      </c>
      <c r="E33" s="162">
        <v>83</v>
      </c>
      <c r="F33" s="162">
        <v>81.5</v>
      </c>
      <c r="G33" s="162">
        <v>79.5</v>
      </c>
      <c r="H33" s="162">
        <v>73.7</v>
      </c>
      <c r="I33" s="162">
        <v>83.1</v>
      </c>
      <c r="J33" s="162">
        <f t="shared" si="4"/>
        <v>80.2</v>
      </c>
      <c r="K33" s="162">
        <v>83.8</v>
      </c>
      <c r="L33" s="164">
        <f t="shared" si="0"/>
        <v>3.5999999999999943</v>
      </c>
      <c r="T33" s="166"/>
    </row>
    <row r="34" spans="3:20" ht="28.5" x14ac:dyDescent="0.15">
      <c r="C34" s="223"/>
      <c r="D34" s="165" t="s">
        <v>89</v>
      </c>
      <c r="E34" s="162">
        <v>75.599999999999994</v>
      </c>
      <c r="F34" s="162">
        <v>78.2</v>
      </c>
      <c r="G34" s="162">
        <v>78.599999999999994</v>
      </c>
      <c r="H34" s="162">
        <v>76.599999999999994</v>
      </c>
      <c r="I34" s="162">
        <v>79.5</v>
      </c>
      <c r="J34" s="162">
        <f t="shared" si="4"/>
        <v>77.7</v>
      </c>
      <c r="K34" s="162">
        <v>80.599999999999994</v>
      </c>
      <c r="L34" s="164">
        <f t="shared" si="0"/>
        <v>2.8999999999999915</v>
      </c>
      <c r="T34" s="166"/>
    </row>
    <row r="35" spans="3:20" ht="28.5" x14ac:dyDescent="0.15">
      <c r="C35" s="223"/>
      <c r="D35" s="165" t="s">
        <v>302</v>
      </c>
      <c r="E35" s="162">
        <v>78.3</v>
      </c>
      <c r="F35" s="162">
        <v>79.400000000000006</v>
      </c>
      <c r="G35" s="162">
        <v>79.400000000000006</v>
      </c>
      <c r="H35" s="162">
        <v>77.900000000000006</v>
      </c>
      <c r="I35" s="162">
        <v>80.400000000000006</v>
      </c>
      <c r="J35" s="162">
        <f t="shared" si="4"/>
        <v>79.099999999999994</v>
      </c>
      <c r="K35" s="162">
        <v>79.7</v>
      </c>
      <c r="L35" s="164">
        <f t="shared" si="0"/>
        <v>0.60000000000000853</v>
      </c>
      <c r="T35" s="166"/>
    </row>
    <row r="36" spans="3:20" x14ac:dyDescent="0.15">
      <c r="C36" s="223"/>
      <c r="D36" s="165" t="s">
        <v>76</v>
      </c>
      <c r="E36" s="162">
        <v>77.900000000000006</v>
      </c>
      <c r="F36" s="162">
        <v>80.400000000000006</v>
      </c>
      <c r="G36" s="162">
        <v>79.099999999999994</v>
      </c>
      <c r="H36" s="162">
        <v>79.5</v>
      </c>
      <c r="I36" s="162">
        <v>79.900000000000006</v>
      </c>
      <c r="J36" s="162">
        <f t="shared" si="4"/>
        <v>79.400000000000006</v>
      </c>
      <c r="K36" s="162">
        <v>79.599999999999994</v>
      </c>
      <c r="L36" s="164">
        <f t="shared" si="0"/>
        <v>0.19999999999998863</v>
      </c>
      <c r="T36" s="166"/>
    </row>
    <row r="37" spans="3:20" x14ac:dyDescent="0.15">
      <c r="C37" s="222" t="s">
        <v>290</v>
      </c>
      <c r="D37" s="165" t="s">
        <v>65</v>
      </c>
      <c r="E37" s="162">
        <v>67.7</v>
      </c>
      <c r="F37" s="162">
        <v>74.7</v>
      </c>
      <c r="G37" s="162">
        <v>69.2</v>
      </c>
      <c r="H37" s="162">
        <v>69.599999999999994</v>
      </c>
      <c r="I37" s="162">
        <v>70.900000000000006</v>
      </c>
      <c r="J37" s="162">
        <f t="shared" si="4"/>
        <v>70.400000000000006</v>
      </c>
      <c r="K37" s="162">
        <v>72.3</v>
      </c>
      <c r="L37" s="164">
        <f t="shared" si="0"/>
        <v>1.8999999999999915</v>
      </c>
      <c r="T37" s="166"/>
    </row>
    <row r="38" spans="3:20" ht="28.5" x14ac:dyDescent="0.15">
      <c r="C38" s="223"/>
      <c r="D38" s="165" t="s">
        <v>62</v>
      </c>
      <c r="E38" s="162">
        <v>69.099999999999994</v>
      </c>
      <c r="F38" s="162">
        <v>75</v>
      </c>
      <c r="G38" s="162">
        <v>71.5</v>
      </c>
      <c r="H38" s="162">
        <v>70.300000000000011</v>
      </c>
      <c r="I38" s="162">
        <v>70.2</v>
      </c>
      <c r="J38" s="162">
        <f t="shared" si="4"/>
        <v>71.2</v>
      </c>
      <c r="K38" s="162">
        <v>74.3</v>
      </c>
      <c r="L38" s="164">
        <f t="shared" si="0"/>
        <v>3.0999999999999943</v>
      </c>
      <c r="T38" s="166"/>
    </row>
    <row r="39" spans="3:20" ht="28.5" x14ac:dyDescent="0.15">
      <c r="C39" s="223"/>
      <c r="D39" s="165" t="s">
        <v>51</v>
      </c>
      <c r="E39" s="162">
        <v>53.8</v>
      </c>
      <c r="F39" s="162">
        <v>62.8</v>
      </c>
      <c r="G39" s="162">
        <v>58.400000000000006</v>
      </c>
      <c r="H39" s="162">
        <v>57.9</v>
      </c>
      <c r="I39" s="162">
        <v>61.5</v>
      </c>
      <c r="J39" s="162">
        <f t="shared" si="4"/>
        <v>58.9</v>
      </c>
      <c r="K39" s="162">
        <v>59.199999999999996</v>
      </c>
      <c r="L39" s="164">
        <f t="shared" si="0"/>
        <v>0.29999999999999716</v>
      </c>
      <c r="T39" s="166"/>
    </row>
    <row r="40" spans="3:20" x14ac:dyDescent="0.15">
      <c r="C40" s="223"/>
      <c r="D40" s="165" t="s">
        <v>140</v>
      </c>
      <c r="E40" s="220">
        <v>49.7</v>
      </c>
      <c r="F40" s="162">
        <v>53.5</v>
      </c>
      <c r="G40" s="162">
        <v>51.9</v>
      </c>
      <c r="H40" s="162">
        <v>51</v>
      </c>
      <c r="I40" s="162">
        <v>52.2</v>
      </c>
      <c r="J40" s="162">
        <f>ROUND(AVERAGE(E40:F40,G40:I40)+0.00005,1)</f>
        <v>51.7</v>
      </c>
      <c r="K40" s="162">
        <v>51.2</v>
      </c>
      <c r="L40" s="164">
        <f t="shared" si="0"/>
        <v>-0.5</v>
      </c>
      <c r="T40" s="166"/>
    </row>
    <row r="41" spans="3:20" ht="28.5" x14ac:dyDescent="0.15">
      <c r="C41" s="223"/>
      <c r="D41" s="165" t="s">
        <v>141</v>
      </c>
      <c r="E41" s="221"/>
      <c r="F41" s="162">
        <v>58.6</v>
      </c>
      <c r="G41" s="162">
        <v>54.599999999999994</v>
      </c>
      <c r="H41" s="162">
        <v>56.3</v>
      </c>
      <c r="I41" s="162">
        <v>54.9</v>
      </c>
      <c r="J41" s="162">
        <f>ROUND(AVERAGE(E40,F41:I41)+0.00005,1)</f>
        <v>54.8</v>
      </c>
      <c r="K41" s="162">
        <v>55.800000000000004</v>
      </c>
      <c r="L41" s="164">
        <f t="shared" si="0"/>
        <v>1.0000000000000071</v>
      </c>
      <c r="N41" s="1"/>
      <c r="T41" s="166"/>
    </row>
    <row r="42" spans="3:20" x14ac:dyDescent="0.15">
      <c r="C42" s="222" t="s">
        <v>291</v>
      </c>
      <c r="D42" s="165" t="s">
        <v>349</v>
      </c>
      <c r="E42" s="162">
        <v>78.099999999999994</v>
      </c>
      <c r="F42" s="162">
        <v>81.5</v>
      </c>
      <c r="G42" s="162">
        <v>76.099999999999994</v>
      </c>
      <c r="H42" s="162">
        <v>77.699999999999989</v>
      </c>
      <c r="I42" s="162">
        <v>75.400000000000006</v>
      </c>
      <c r="J42" s="162">
        <f t="shared" ref="J42:J56" si="5">ROUND(AVERAGE(E42:I42)+0.00005,1)</f>
        <v>77.8</v>
      </c>
      <c r="K42" s="162">
        <v>76.400000000000006</v>
      </c>
      <c r="L42" s="164">
        <f t="shared" si="0"/>
        <v>-1.3999999999999915</v>
      </c>
      <c r="T42" s="166"/>
    </row>
    <row r="43" spans="3:20" ht="28.5" x14ac:dyDescent="0.15">
      <c r="C43" s="223"/>
      <c r="D43" s="165" t="s">
        <v>97</v>
      </c>
      <c r="E43" s="162" t="s">
        <v>55</v>
      </c>
      <c r="F43" s="162" t="s">
        <v>55</v>
      </c>
      <c r="G43" s="162">
        <v>65</v>
      </c>
      <c r="H43" s="162">
        <v>63</v>
      </c>
      <c r="I43" s="162">
        <v>64.8</v>
      </c>
      <c r="J43" s="162">
        <f t="shared" si="5"/>
        <v>64.3</v>
      </c>
      <c r="K43" s="162">
        <v>64.5</v>
      </c>
      <c r="L43" s="164">
        <f t="shared" si="0"/>
        <v>0.20000000000000284</v>
      </c>
      <c r="T43" s="166"/>
    </row>
    <row r="44" spans="3:20" x14ac:dyDescent="0.15">
      <c r="C44" s="223"/>
      <c r="D44" s="165" t="s">
        <v>70</v>
      </c>
      <c r="E44" s="162">
        <v>65.2</v>
      </c>
      <c r="F44" s="162">
        <v>70.599999999999994</v>
      </c>
      <c r="G44" s="162">
        <v>66.8</v>
      </c>
      <c r="H44" s="162">
        <v>68.099999999999994</v>
      </c>
      <c r="I44" s="162">
        <v>64.3</v>
      </c>
      <c r="J44" s="162">
        <f t="shared" si="5"/>
        <v>67</v>
      </c>
      <c r="K44" s="162">
        <v>64.099999999999994</v>
      </c>
      <c r="L44" s="164">
        <f t="shared" si="0"/>
        <v>-2.9000000000000057</v>
      </c>
      <c r="T44" s="166"/>
    </row>
    <row r="45" spans="3:20" x14ac:dyDescent="0.15">
      <c r="C45" s="223"/>
      <c r="D45" s="165" t="s">
        <v>350</v>
      </c>
      <c r="E45" s="162">
        <v>82.4</v>
      </c>
      <c r="F45" s="162">
        <v>82.8</v>
      </c>
      <c r="G45" s="162">
        <v>81.599999999999994</v>
      </c>
      <c r="H45" s="162">
        <v>80.099999999999994</v>
      </c>
      <c r="I45" s="162">
        <v>80.400000000000006</v>
      </c>
      <c r="J45" s="162">
        <f t="shared" si="5"/>
        <v>81.5</v>
      </c>
      <c r="K45" s="162">
        <v>78.599999999999994</v>
      </c>
      <c r="L45" s="164">
        <f t="shared" si="0"/>
        <v>-2.9000000000000057</v>
      </c>
      <c r="T45" s="166"/>
    </row>
    <row r="46" spans="3:20" x14ac:dyDescent="0.15">
      <c r="C46" s="223"/>
      <c r="D46" s="165" t="s">
        <v>98</v>
      </c>
      <c r="E46" s="162">
        <v>80.5</v>
      </c>
      <c r="F46" s="162">
        <v>79.5</v>
      </c>
      <c r="G46" s="162">
        <v>78.8</v>
      </c>
      <c r="H46" s="162">
        <v>76.8</v>
      </c>
      <c r="I46" s="162">
        <v>74.7</v>
      </c>
      <c r="J46" s="162">
        <f t="shared" si="5"/>
        <v>78.099999999999994</v>
      </c>
      <c r="K46" s="162">
        <v>75.400000000000006</v>
      </c>
      <c r="L46" s="164">
        <f t="shared" si="0"/>
        <v>-2.6999999999999886</v>
      </c>
      <c r="T46" s="166"/>
    </row>
    <row r="47" spans="3:20" x14ac:dyDescent="0.15">
      <c r="C47" s="222" t="s">
        <v>160</v>
      </c>
      <c r="D47" s="165" t="s">
        <v>68</v>
      </c>
      <c r="E47" s="162">
        <v>69.599999999999994</v>
      </c>
      <c r="F47" s="162">
        <v>72.2</v>
      </c>
      <c r="G47" s="162">
        <v>70.5</v>
      </c>
      <c r="H47" s="162">
        <v>70.8</v>
      </c>
      <c r="I47" s="162">
        <v>72.400000000000006</v>
      </c>
      <c r="J47" s="162">
        <f t="shared" si="5"/>
        <v>71.099999999999994</v>
      </c>
      <c r="K47" s="162">
        <v>72.699999999999989</v>
      </c>
      <c r="L47" s="164">
        <f t="shared" si="0"/>
        <v>1.5999999999999943</v>
      </c>
      <c r="T47" s="166"/>
    </row>
    <row r="48" spans="3:20" ht="28.5" x14ac:dyDescent="0.15">
      <c r="C48" s="223"/>
      <c r="D48" s="165" t="s">
        <v>100</v>
      </c>
      <c r="E48" s="162">
        <v>70.3</v>
      </c>
      <c r="F48" s="162">
        <v>71.7</v>
      </c>
      <c r="G48" s="162">
        <v>71.599999999999994</v>
      </c>
      <c r="H48" s="162">
        <v>72</v>
      </c>
      <c r="I48" s="162">
        <v>71.900000000000006</v>
      </c>
      <c r="J48" s="162">
        <f t="shared" si="5"/>
        <v>71.5</v>
      </c>
      <c r="K48" s="162">
        <v>73.099999999999994</v>
      </c>
      <c r="L48" s="164">
        <f t="shared" si="0"/>
        <v>1.5999999999999943</v>
      </c>
      <c r="T48" s="166"/>
    </row>
    <row r="49" spans="3:20" x14ac:dyDescent="0.15">
      <c r="C49" s="223"/>
      <c r="D49" s="165" t="s">
        <v>52</v>
      </c>
      <c r="E49" s="162">
        <v>62.8</v>
      </c>
      <c r="F49" s="162">
        <v>63.7</v>
      </c>
      <c r="G49" s="162">
        <v>60.8</v>
      </c>
      <c r="H49" s="162">
        <v>61.8</v>
      </c>
      <c r="I49" s="162">
        <v>61.400000000000006</v>
      </c>
      <c r="J49" s="162">
        <f t="shared" si="5"/>
        <v>62.1</v>
      </c>
      <c r="K49" s="162">
        <v>65.599999999999994</v>
      </c>
      <c r="L49" s="164">
        <f t="shared" si="0"/>
        <v>3.4999999999999929</v>
      </c>
      <c r="T49" s="166"/>
    </row>
    <row r="50" spans="3:20" ht="28.5" x14ac:dyDescent="0.15">
      <c r="C50" s="223"/>
      <c r="D50" s="165" t="s">
        <v>75</v>
      </c>
      <c r="E50" s="162">
        <v>64.7</v>
      </c>
      <c r="F50" s="162">
        <v>68.400000000000006</v>
      </c>
      <c r="G50" s="162">
        <v>68.8</v>
      </c>
      <c r="H50" s="162">
        <v>68.600000000000009</v>
      </c>
      <c r="I50" s="162">
        <v>69.2</v>
      </c>
      <c r="J50" s="162">
        <f t="shared" si="5"/>
        <v>67.900000000000006</v>
      </c>
      <c r="K50" s="162">
        <v>70</v>
      </c>
      <c r="L50" s="164">
        <f t="shared" si="0"/>
        <v>2.0999999999999943</v>
      </c>
      <c r="T50" s="166"/>
    </row>
    <row r="51" spans="3:20" x14ac:dyDescent="0.15">
      <c r="C51" s="223"/>
      <c r="D51" s="165" t="s">
        <v>93</v>
      </c>
      <c r="E51" s="162">
        <v>74.8</v>
      </c>
      <c r="F51" s="162">
        <v>76.5</v>
      </c>
      <c r="G51" s="162">
        <v>77</v>
      </c>
      <c r="H51" s="162">
        <v>79.599999999999994</v>
      </c>
      <c r="I51" s="162">
        <v>79.5</v>
      </c>
      <c r="J51" s="162">
        <f t="shared" si="5"/>
        <v>77.5</v>
      </c>
      <c r="K51" s="162">
        <v>79.7</v>
      </c>
      <c r="L51" s="164">
        <f t="shared" si="0"/>
        <v>2.2000000000000028</v>
      </c>
      <c r="T51" s="166"/>
    </row>
    <row r="52" spans="3:20" x14ac:dyDescent="0.15">
      <c r="C52" s="223"/>
      <c r="D52" s="165" t="s">
        <v>71</v>
      </c>
      <c r="E52" s="162">
        <v>60.9</v>
      </c>
      <c r="F52" s="162">
        <v>64.8</v>
      </c>
      <c r="G52" s="162">
        <v>64.099999999999994</v>
      </c>
      <c r="H52" s="162">
        <v>67.2</v>
      </c>
      <c r="I52" s="162">
        <v>69</v>
      </c>
      <c r="J52" s="162">
        <f t="shared" si="5"/>
        <v>65.2</v>
      </c>
      <c r="K52" s="162">
        <v>68.599999999999994</v>
      </c>
      <c r="L52" s="164">
        <f t="shared" si="0"/>
        <v>3.3999999999999915</v>
      </c>
      <c r="T52" s="166"/>
    </row>
    <row r="53" spans="3:20" x14ac:dyDescent="0.15">
      <c r="C53" s="223"/>
      <c r="D53" s="165" t="s">
        <v>53</v>
      </c>
      <c r="E53" s="162" t="s">
        <v>55</v>
      </c>
      <c r="F53" s="162" t="s">
        <v>55</v>
      </c>
      <c r="G53" s="162">
        <v>60.5</v>
      </c>
      <c r="H53" s="162">
        <v>61.6</v>
      </c>
      <c r="I53" s="162">
        <v>63.1</v>
      </c>
      <c r="J53" s="162">
        <f t="shared" si="5"/>
        <v>61.7</v>
      </c>
      <c r="K53" s="162">
        <v>63.099999999999994</v>
      </c>
      <c r="L53" s="164">
        <f t="shared" si="0"/>
        <v>1.3999999999999915</v>
      </c>
      <c r="T53" s="166"/>
    </row>
    <row r="54" spans="3:20" ht="28.5" x14ac:dyDescent="0.15">
      <c r="C54" s="223"/>
      <c r="D54" s="165" t="s">
        <v>94</v>
      </c>
      <c r="E54" s="162">
        <v>63.1</v>
      </c>
      <c r="F54" s="162">
        <v>67.8</v>
      </c>
      <c r="G54" s="162">
        <v>64.599999999999994</v>
      </c>
      <c r="H54" s="162">
        <v>67.100000000000009</v>
      </c>
      <c r="I54" s="162">
        <v>65.7</v>
      </c>
      <c r="J54" s="162">
        <f t="shared" si="5"/>
        <v>65.7</v>
      </c>
      <c r="K54" s="162">
        <v>65.5</v>
      </c>
      <c r="L54" s="164">
        <f t="shared" si="0"/>
        <v>-0.20000000000000284</v>
      </c>
      <c r="T54" s="166"/>
    </row>
    <row r="55" spans="3:20" x14ac:dyDescent="0.15">
      <c r="C55" s="223"/>
      <c r="D55" s="165" t="s">
        <v>66</v>
      </c>
      <c r="E55" s="162">
        <v>61.5</v>
      </c>
      <c r="F55" s="162">
        <v>66.099999999999994</v>
      </c>
      <c r="G55" s="162">
        <v>63.400000000000006</v>
      </c>
      <c r="H55" s="162">
        <v>65.5</v>
      </c>
      <c r="I55" s="162">
        <v>63.6</v>
      </c>
      <c r="J55" s="162">
        <f t="shared" si="5"/>
        <v>64</v>
      </c>
      <c r="K55" s="162">
        <v>64.900000000000006</v>
      </c>
      <c r="L55" s="164">
        <f t="shared" si="0"/>
        <v>0.90000000000000568</v>
      </c>
      <c r="T55" s="166"/>
    </row>
    <row r="56" spans="3:20" ht="28.5" x14ac:dyDescent="0.15">
      <c r="C56" s="223"/>
      <c r="D56" s="165" t="s">
        <v>67</v>
      </c>
      <c r="E56" s="162">
        <v>58</v>
      </c>
      <c r="F56" s="162">
        <v>63.1</v>
      </c>
      <c r="G56" s="162">
        <v>61.1</v>
      </c>
      <c r="H56" s="162">
        <v>63.3</v>
      </c>
      <c r="I56" s="162">
        <v>62.4</v>
      </c>
      <c r="J56" s="162">
        <f t="shared" si="5"/>
        <v>61.6</v>
      </c>
      <c r="K56" s="162">
        <v>63.1</v>
      </c>
      <c r="L56" s="164">
        <f t="shared" si="0"/>
        <v>1.5</v>
      </c>
      <c r="T56" s="166"/>
    </row>
    <row r="57" spans="3:20" x14ac:dyDescent="0.15">
      <c r="L57" s="166">
        <f>MAX(L5:L56)</f>
        <v>3.5999999999999943</v>
      </c>
    </row>
    <row r="58" spans="3:20" x14ac:dyDescent="0.15">
      <c r="C58" s="1"/>
      <c r="L58" s="166">
        <f>MIN(L5:L56)</f>
        <v>-8.7000000000000028</v>
      </c>
      <c r="T58" s="166"/>
    </row>
    <row r="59" spans="3:20" x14ac:dyDescent="0.15">
      <c r="C59" s="1"/>
      <c r="L59" s="166"/>
    </row>
    <row r="60" spans="3:20" x14ac:dyDescent="0.15">
      <c r="C60" s="1"/>
    </row>
    <row r="61" spans="3:20" x14ac:dyDescent="0.15">
      <c r="C61" s="1"/>
    </row>
    <row r="63" spans="3:20" x14ac:dyDescent="0.15">
      <c r="C63" s="163"/>
    </row>
  </sheetData>
  <mergeCells count="11">
    <mergeCell ref="E5:E6"/>
    <mergeCell ref="C20:C23"/>
    <mergeCell ref="C47:C56"/>
    <mergeCell ref="C37:C41"/>
    <mergeCell ref="C42:C46"/>
    <mergeCell ref="C14:C19"/>
    <mergeCell ref="C5:C8"/>
    <mergeCell ref="E40:E41"/>
    <mergeCell ref="C29:C36"/>
    <mergeCell ref="C9:C13"/>
    <mergeCell ref="C24:C28"/>
  </mergeCells>
  <phoneticPr fontId="2"/>
  <pageMargins left="0.7" right="0.7" top="0.75" bottom="0.75" header="0.3" footer="0.3"/>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8"/>
  <sheetViews>
    <sheetView view="pageBreakPreview" zoomScaleNormal="100" zoomScaleSheetLayoutView="100" workbookViewId="0">
      <selection activeCell="G18" sqref="G18"/>
    </sheetView>
  </sheetViews>
  <sheetFormatPr defaultColWidth="9.75" defaultRowHeight="14.25" x14ac:dyDescent="0.15"/>
  <cols>
    <col min="1" max="2" width="2.875" style="169" customWidth="1"/>
    <col min="3" max="3" width="12.5" style="169" customWidth="1"/>
    <col min="4" max="4" width="3.25" style="169" customWidth="1"/>
    <col min="5" max="5" width="40.625" style="169" customWidth="1"/>
    <col min="6" max="6" width="11.625" style="169" customWidth="1"/>
    <col min="7" max="7" width="17.25" style="169" customWidth="1"/>
    <col min="8" max="9" width="2.875" style="169" customWidth="1"/>
    <col min="10" max="16384" width="9.75" style="169"/>
  </cols>
  <sheetData>
    <row r="3" spans="3:7" x14ac:dyDescent="0.15">
      <c r="C3" s="169" t="s">
        <v>103</v>
      </c>
    </row>
    <row r="4" spans="3:7" ht="39.950000000000003" customHeight="1" x14ac:dyDescent="0.15">
      <c r="C4" s="170"/>
      <c r="D4" s="170" t="s">
        <v>44</v>
      </c>
      <c r="E4" s="171" t="s">
        <v>45</v>
      </c>
      <c r="F4" s="171" t="s">
        <v>46</v>
      </c>
      <c r="G4" s="139" t="s">
        <v>269</v>
      </c>
    </row>
    <row r="5" spans="3:7" ht="18.75" customHeight="1" x14ac:dyDescent="0.15">
      <c r="C5" s="227" t="s">
        <v>305</v>
      </c>
      <c r="D5" s="172">
        <v>1</v>
      </c>
      <c r="E5" s="176" t="s">
        <v>163</v>
      </c>
      <c r="F5" s="179">
        <v>65.900000000000006</v>
      </c>
      <c r="G5" s="172" t="s">
        <v>292</v>
      </c>
    </row>
    <row r="6" spans="3:7" ht="18.75" customHeight="1" x14ac:dyDescent="0.15">
      <c r="C6" s="227"/>
      <c r="D6" s="172">
        <v>2</v>
      </c>
      <c r="E6" s="176" t="s">
        <v>136</v>
      </c>
      <c r="F6" s="179">
        <v>62.5</v>
      </c>
      <c r="G6" s="172" t="s">
        <v>293</v>
      </c>
    </row>
    <row r="7" spans="3:7" ht="18.75" customHeight="1" x14ac:dyDescent="0.15">
      <c r="C7" s="227"/>
      <c r="D7" s="172">
        <v>3</v>
      </c>
      <c r="E7" s="176" t="s">
        <v>137</v>
      </c>
      <c r="F7" s="179">
        <v>59.7</v>
      </c>
      <c r="G7" s="172" t="s">
        <v>294</v>
      </c>
    </row>
    <row r="8" spans="3:7" ht="18.75" customHeight="1" x14ac:dyDescent="0.15">
      <c r="C8" s="227"/>
      <c r="D8" s="172">
        <v>4</v>
      </c>
      <c r="E8" s="176" t="s">
        <v>140</v>
      </c>
      <c r="F8" s="179">
        <v>53.7</v>
      </c>
      <c r="G8" s="172" t="s">
        <v>296</v>
      </c>
    </row>
    <row r="9" spans="3:7" ht="30" customHeight="1" thickBot="1" x14ac:dyDescent="0.2">
      <c r="C9" s="228"/>
      <c r="D9" s="172">
        <v>5</v>
      </c>
      <c r="E9" s="182" t="s">
        <v>141</v>
      </c>
      <c r="F9" s="180">
        <v>53.4</v>
      </c>
      <c r="G9" s="173" t="s">
        <v>295</v>
      </c>
    </row>
    <row r="10" spans="3:7" ht="18.75" customHeight="1" thickTop="1" x14ac:dyDescent="0.15">
      <c r="C10" s="229" t="s">
        <v>306</v>
      </c>
      <c r="D10" s="174">
        <v>1</v>
      </c>
      <c r="E10" s="175" t="s">
        <v>139</v>
      </c>
      <c r="F10" s="181">
        <v>66.7</v>
      </c>
      <c r="G10" s="174" t="s">
        <v>297</v>
      </c>
    </row>
    <row r="11" spans="3:7" ht="18.75" customHeight="1" x14ac:dyDescent="0.15">
      <c r="C11" s="227"/>
      <c r="D11" s="172">
        <v>2</v>
      </c>
      <c r="E11" s="176" t="s">
        <v>88</v>
      </c>
      <c r="F11" s="179">
        <v>66.5</v>
      </c>
      <c r="G11" s="172" t="s">
        <v>298</v>
      </c>
    </row>
    <row r="12" spans="3:7" ht="18.75" customHeight="1" x14ac:dyDescent="0.15">
      <c r="C12" s="227"/>
      <c r="D12" s="172">
        <v>3</v>
      </c>
      <c r="E12" s="176" t="s">
        <v>162</v>
      </c>
      <c r="F12" s="179">
        <v>65.599999999999994</v>
      </c>
      <c r="G12" s="172" t="s">
        <v>301</v>
      </c>
    </row>
    <row r="13" spans="3:7" ht="18.75" customHeight="1" x14ac:dyDescent="0.15">
      <c r="C13" s="227"/>
      <c r="D13" s="172">
        <v>4</v>
      </c>
      <c r="E13" s="176" t="s">
        <v>300</v>
      </c>
      <c r="F13" s="179">
        <v>65.599999999999994</v>
      </c>
      <c r="G13" s="172" t="s">
        <v>299</v>
      </c>
    </row>
    <row r="14" spans="3:7" ht="30" customHeight="1" x14ac:dyDescent="0.15">
      <c r="C14" s="227"/>
      <c r="D14" s="172">
        <v>5</v>
      </c>
      <c r="E14" s="176" t="s">
        <v>302</v>
      </c>
      <c r="F14" s="179">
        <v>64.5</v>
      </c>
      <c r="G14" s="172" t="s">
        <v>304</v>
      </c>
    </row>
    <row r="16" spans="3:7" x14ac:dyDescent="0.15">
      <c r="C16" s="177"/>
    </row>
    <row r="17" spans="3:3" x14ac:dyDescent="0.15">
      <c r="C17" s="177"/>
    </row>
    <row r="18" spans="3:3" x14ac:dyDescent="0.15">
      <c r="C18" s="178"/>
    </row>
  </sheetData>
  <mergeCells count="2">
    <mergeCell ref="C5:C9"/>
    <mergeCell ref="C10:C1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性別</vt:lpstr>
      <vt:lpstr>年齢層</vt:lpstr>
      <vt:lpstr>割合が高い上位３項目</vt:lpstr>
      <vt:lpstr>今後の定住意向</vt:lpstr>
      <vt:lpstr>満足度5項目</vt:lpstr>
      <vt:lpstr>全項目の満足度の平均値</vt:lpstr>
      <vt:lpstr>満足度10ポイント増減</vt:lpstr>
      <vt:lpstr>満足度経年推移</vt:lpstr>
      <vt:lpstr>優先度5項目</vt:lpstr>
      <vt:lpstr>まちづくり指標R6</vt:lpstr>
      <vt:lpstr>まちづくりグラフ</vt:lpstr>
      <vt:lpstr>まちづくりグラフ!Print_Area</vt:lpstr>
      <vt:lpstr>まちづくり指標R6!Print_Area</vt:lpstr>
      <vt:lpstr>割合が高い上位３項目!Print_Area</vt:lpstr>
      <vt:lpstr>今後の定住意向!Print_Area</vt:lpstr>
      <vt:lpstr>性別!Print_Area</vt:lpstr>
      <vt:lpstr>全項目の満足度の平均値!Print_Area</vt:lpstr>
      <vt:lpstr>年齢層!Print_Area</vt:lpstr>
      <vt:lpstr>満足度10ポイント増減!Print_Area</vt:lpstr>
      <vt:lpstr>満足度5項目!Print_Area</vt:lpstr>
      <vt:lpstr>満足度経年推移!Print_Area</vt:lpstr>
      <vt:lpstr>優先度5項目!Print_Area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2024-03-06T10:43:36Z</cp:lastPrinted>
  <dcterms:created xsi:type="dcterms:W3CDTF">2022-04-01T02:43:11Z</dcterms:created>
  <dcterms:modified xsi:type="dcterms:W3CDTF">2025-05-14T07:46:24Z</dcterms:modified>
</cp:coreProperties>
</file>